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120" windowWidth="17055" windowHeight="11955" activeTab="1"/>
  </bookViews>
  <sheets>
    <sheet name="зо" sheetId="1" r:id="rId1"/>
    <sheet name="спо нпо" sheetId="2" r:id="rId2"/>
    <sheet name="спо рся" sheetId="3" r:id="rId3"/>
  </sheets>
  <calcPr calcId="124519"/>
  <fileRecoveryPr repairLoad="1"/>
</workbook>
</file>

<file path=xl/calcChain.xml><?xml version="1.0" encoding="utf-8"?>
<calcChain xmlns="http://schemas.openxmlformats.org/spreadsheetml/2006/main">
  <c r="E13" i="2"/>
  <c r="E14"/>
  <c r="E15"/>
  <c r="E16"/>
  <c r="D13"/>
  <c r="D14"/>
  <c r="D15"/>
  <c r="D16"/>
  <c r="D12"/>
  <c r="E12" s="1"/>
  <c r="H13"/>
  <c r="H14"/>
  <c r="H15"/>
  <c r="K13"/>
  <c r="K14"/>
  <c r="K15"/>
  <c r="K16"/>
  <c r="K12"/>
  <c r="J16"/>
  <c r="D5"/>
  <c r="E5" s="1"/>
  <c r="D6"/>
  <c r="E6" s="1"/>
  <c r="D7"/>
  <c r="E7" s="1"/>
  <c r="D8"/>
  <c r="E8" s="1"/>
  <c r="D9"/>
  <c r="E9" s="1"/>
  <c r="D10"/>
  <c r="E10" s="1"/>
  <c r="D4"/>
  <c r="E4" s="1"/>
  <c r="K5"/>
  <c r="K6"/>
  <c r="K7"/>
  <c r="K8"/>
  <c r="K9"/>
  <c r="K10"/>
  <c r="K4"/>
  <c r="H5"/>
  <c r="H6"/>
  <c r="H7"/>
  <c r="H8"/>
  <c r="H9"/>
  <c r="H10"/>
  <c r="H11"/>
  <c r="H4"/>
  <c r="J11"/>
  <c r="D11" s="1"/>
  <c r="E11" s="1"/>
  <c r="G11"/>
  <c r="E5" i="1"/>
  <c r="E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4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4"/>
  <c r="H5"/>
  <c r="H6"/>
  <c r="H7"/>
  <c r="H8"/>
  <c r="H9"/>
  <c r="H10"/>
  <c r="H11"/>
  <c r="H12"/>
  <c r="H13"/>
  <c r="H14"/>
  <c r="H15"/>
  <c r="H16"/>
  <c r="H17"/>
  <c r="H18"/>
  <c r="H19"/>
  <c r="H20"/>
  <c r="H21"/>
  <c r="H22"/>
  <c r="H23"/>
  <c r="H24"/>
  <c r="H25"/>
  <c r="H26"/>
  <c r="H27"/>
  <c r="H28"/>
  <c r="H29"/>
  <c r="H30"/>
  <c r="H31"/>
  <c r="H32"/>
  <c r="H33"/>
  <c r="H34"/>
  <c r="H35"/>
  <c r="H36"/>
  <c r="H4"/>
  <c r="G36"/>
  <c r="G27"/>
  <c r="G6"/>
  <c r="W5"/>
  <c r="W6"/>
  <c r="W7"/>
  <c r="W8"/>
  <c r="W9"/>
  <c r="W10"/>
  <c r="W11"/>
  <c r="W12"/>
  <c r="W13"/>
  <c r="W14"/>
  <c r="W15"/>
  <c r="W16"/>
  <c r="W17"/>
  <c r="W18"/>
  <c r="W19"/>
  <c r="W20"/>
  <c r="W21"/>
  <c r="W22"/>
  <c r="W23"/>
  <c r="W24"/>
  <c r="W25"/>
  <c r="W26"/>
  <c r="W27"/>
  <c r="W28"/>
  <c r="W29"/>
  <c r="W30"/>
  <c r="W31"/>
  <c r="W32"/>
  <c r="W33"/>
  <c r="W34"/>
  <c r="W35"/>
  <c r="W36"/>
  <c r="W4"/>
  <c r="V36"/>
  <c r="V35"/>
  <c r="V30"/>
  <c r="V24"/>
  <c r="V16"/>
  <c r="V13"/>
  <c r="V6"/>
  <c r="V8"/>
  <c r="T5"/>
  <c r="T6"/>
  <c r="T7"/>
  <c r="T8"/>
  <c r="T9"/>
  <c r="T10"/>
  <c r="T11"/>
  <c r="T12"/>
  <c r="T13"/>
  <c r="T14"/>
  <c r="T15"/>
  <c r="T16"/>
  <c r="T17"/>
  <c r="T18"/>
  <c r="T19"/>
  <c r="T20"/>
  <c r="T21"/>
  <c r="T22"/>
  <c r="T23"/>
  <c r="T24"/>
  <c r="T25"/>
  <c r="T26"/>
  <c r="T27"/>
  <c r="T28"/>
  <c r="T29"/>
  <c r="T30"/>
  <c r="T31"/>
  <c r="T32"/>
  <c r="T33"/>
  <c r="T34"/>
  <c r="T35"/>
  <c r="T36"/>
  <c r="T4"/>
  <c r="S36"/>
  <c r="S24"/>
  <c r="S30"/>
  <c r="S27"/>
  <c r="S16"/>
  <c r="S13"/>
  <c r="S6"/>
  <c r="Q5"/>
  <c r="Q6"/>
  <c r="Q7"/>
  <c r="Q8"/>
  <c r="Q9"/>
  <c r="Q10"/>
  <c r="Q11"/>
  <c r="Q12"/>
  <c r="Q13"/>
  <c r="Q14"/>
  <c r="Q15"/>
  <c r="Q16"/>
  <c r="Q17"/>
  <c r="Q18"/>
  <c r="Q19"/>
  <c r="Q20"/>
  <c r="Q21"/>
  <c r="Q22"/>
  <c r="Q23"/>
  <c r="Q24"/>
  <c r="Q25"/>
  <c r="Q26"/>
  <c r="Q27"/>
  <c r="Q28"/>
  <c r="Q29"/>
  <c r="Q30"/>
  <c r="Q31"/>
  <c r="Q32"/>
  <c r="Q33"/>
  <c r="Q34"/>
  <c r="Q35"/>
  <c r="Q36"/>
  <c r="Q4"/>
  <c r="P36"/>
  <c r="P24"/>
  <c r="P27"/>
  <c r="P16"/>
  <c r="P6"/>
  <c r="N5"/>
  <c r="N6"/>
  <c r="N7"/>
  <c r="N8"/>
  <c r="N9"/>
  <c r="N10"/>
  <c r="N11"/>
  <c r="N12"/>
  <c r="N13"/>
  <c r="N14"/>
  <c r="N15"/>
  <c r="N16"/>
  <c r="N17"/>
  <c r="N18"/>
  <c r="N19"/>
  <c r="N20"/>
  <c r="N21"/>
  <c r="N22"/>
  <c r="N23"/>
  <c r="N24"/>
  <c r="N25"/>
  <c r="N26"/>
  <c r="N27"/>
  <c r="N28"/>
  <c r="N29"/>
  <c r="N30"/>
  <c r="N31"/>
  <c r="N32"/>
  <c r="N33"/>
  <c r="N34"/>
  <c r="N35"/>
  <c r="N36"/>
  <c r="N4"/>
  <c r="M36"/>
  <c r="M24"/>
  <c r="M27"/>
  <c r="M6"/>
  <c r="K5"/>
  <c r="K6"/>
  <c r="K7"/>
  <c r="K8"/>
  <c r="K9"/>
  <c r="K10"/>
  <c r="K11"/>
  <c r="K12"/>
  <c r="K13"/>
  <c r="K14"/>
  <c r="K15"/>
  <c r="K16"/>
  <c r="K17"/>
  <c r="K18"/>
  <c r="K19"/>
  <c r="K20"/>
  <c r="K21"/>
  <c r="K22"/>
  <c r="K23"/>
  <c r="K24"/>
  <c r="K25"/>
  <c r="K26"/>
  <c r="K27"/>
  <c r="K28"/>
  <c r="K29"/>
  <c r="K30"/>
  <c r="K31"/>
  <c r="K32"/>
  <c r="K33"/>
  <c r="K34"/>
  <c r="K35"/>
  <c r="K36"/>
  <c r="K4"/>
  <c r="J36"/>
  <c r="J16"/>
  <c r="J6"/>
  <c r="J27"/>
  <c r="J24"/>
  <c r="K11" i="2" l="1"/>
</calcChain>
</file>

<file path=xl/sharedStrings.xml><?xml version="1.0" encoding="utf-8"?>
<sst xmlns="http://schemas.openxmlformats.org/spreadsheetml/2006/main" count="137" uniqueCount="86">
  <si>
    <t>1 Курc</t>
  </si>
  <si>
    <t>2 Курc</t>
  </si>
  <si>
    <t>3 Курc</t>
  </si>
  <si>
    <t>4 Курc</t>
  </si>
  <si>
    <t>5 Курc</t>
  </si>
  <si>
    <t>6 Курc</t>
  </si>
  <si>
    <t>ГИ</t>
  </si>
  <si>
    <t>130404.65 Подземная разработка месторождений полезных ископаемых</t>
  </si>
  <si>
    <t>21.05.04 Горное дело</t>
  </si>
  <si>
    <t>ИЕН</t>
  </si>
  <si>
    <t>020401.65 География</t>
  </si>
  <si>
    <t>ИФ</t>
  </si>
  <si>
    <t>030401.65 История</t>
  </si>
  <si>
    <t>050401.65 История</t>
  </si>
  <si>
    <t>44.03.01 Педагогическое образование</t>
  </si>
  <si>
    <t>46.03.01 История</t>
  </si>
  <si>
    <t>ИФКиС</t>
  </si>
  <si>
    <t>032101.65 Физическая культура и спорт</t>
  </si>
  <si>
    <t>49.03.01 Физическая культура</t>
  </si>
  <si>
    <t>ИЯиКН СВ РФ</t>
  </si>
  <si>
    <t>031001.65 Филология</t>
  </si>
  <si>
    <t>031401.65 Культурология</t>
  </si>
  <si>
    <t>100103.65 Социально-культурный сервис и туризм</t>
  </si>
  <si>
    <t>43.03.01 Сервис</t>
  </si>
  <si>
    <t>43.03.02 Туризм</t>
  </si>
  <si>
    <t>45.03.01 Филология</t>
  </si>
  <si>
    <t>51.03.01 Культурология</t>
  </si>
  <si>
    <t>ПИ</t>
  </si>
  <si>
    <t>44.03.04 Профессиональное обучение (по отраслям)</t>
  </si>
  <si>
    <t>ФЛФ</t>
  </si>
  <si>
    <t>ФЭИ</t>
  </si>
  <si>
    <t>38.03.01 Экономика</t>
  </si>
  <si>
    <t>38.03.02 Менеджмент</t>
  </si>
  <si>
    <t>ЮФ</t>
  </si>
  <si>
    <t>030501.65 Юриспруденция</t>
  </si>
  <si>
    <t>Итого</t>
  </si>
  <si>
    <t>Код</t>
  </si>
  <si>
    <t>Специальности / направления</t>
  </si>
  <si>
    <t>Всего</t>
  </si>
  <si>
    <t>Контингент студентов, обучающихся за счет средств федерального бюджета</t>
  </si>
  <si>
    <t>Количество вакантных бюджетных мест</t>
  </si>
  <si>
    <t>Контрольные цифры приема 2014г.</t>
  </si>
  <si>
    <t>Контрольные цифры приема 2013 г.</t>
  </si>
  <si>
    <t>Контрольные цифры приема 2012г.</t>
  </si>
  <si>
    <t>Контрольные цифры приема 2011 г.</t>
  </si>
  <si>
    <t>Контрольные цифры приема 2010 г.</t>
  </si>
  <si>
    <t>Контрольные цифры приема 2015г.</t>
  </si>
  <si>
    <t>Контрольные цифры приема с 2010 по 2015 гг</t>
  </si>
  <si>
    <t>Количество вакантных бюдженых мест в СВФУ З/О на 11.01.2016г.</t>
  </si>
  <si>
    <t>ИЯиКН</t>
  </si>
  <si>
    <t>08.02.04 Водоснабжение и водоотведение</t>
  </si>
  <si>
    <t xml:space="preserve">Код </t>
  </si>
  <si>
    <t>Специальность/Направление/УЧП</t>
  </si>
  <si>
    <t>Контингент, обучающихся за счет федерального бюджета</t>
  </si>
  <si>
    <t>Контрольные цифры приема с 2013 по 2014гг.</t>
  </si>
  <si>
    <t>Контрольные цифры приема 2013г.</t>
  </si>
  <si>
    <t>Информационная карта "Количество вакантных бюджетных мест РФ в СВФУ (г. Якутск) СПО, НПО на 11.01.2016г."</t>
  </si>
  <si>
    <t>Строительство и эксплуатация зданий и сооружений</t>
  </si>
  <si>
    <t>Водоснабжение и водоотведение</t>
  </si>
  <si>
    <t xml:space="preserve"> Компьютерные системы и комплексы</t>
  </si>
  <si>
    <t xml:space="preserve"> Программирование в компьютерных системах</t>
  </si>
  <si>
    <t xml:space="preserve"> Информационная безопасность автоматизированных систем</t>
  </si>
  <si>
    <t>Многоканальные телекоммуникационные системы</t>
  </si>
  <si>
    <t xml:space="preserve"> Сварочное производство</t>
  </si>
  <si>
    <t>Всего СПО</t>
  </si>
  <si>
    <t>Всего НПО</t>
  </si>
  <si>
    <t>150709.02</t>
  </si>
  <si>
    <t xml:space="preserve"> Сварщик (электросварочные и газосварочные работы)</t>
  </si>
  <si>
    <t>270802.09</t>
  </si>
  <si>
    <t xml:space="preserve"> Мастер общестроительных работ</t>
  </si>
  <si>
    <t>270802.10</t>
  </si>
  <si>
    <t xml:space="preserve"> Мастер отделочных строительных работ</t>
  </si>
  <si>
    <t>270802.13</t>
  </si>
  <si>
    <t xml:space="preserve"> Мастер жилищно-коммунального хозяйства</t>
  </si>
  <si>
    <t>Код/Специальность/направление</t>
  </si>
  <si>
    <t xml:space="preserve">курсы </t>
  </si>
  <si>
    <t>всего с 2 по 3 курсы</t>
  </si>
  <si>
    <t>2 курс</t>
  </si>
  <si>
    <t>3 курс</t>
  </si>
  <si>
    <t>контингент студентов, 
обучающихся за счет средств федерального бюджета</t>
  </si>
  <si>
    <t>контрольные цифры приема 
с 2014 по 2013 гг</t>
  </si>
  <si>
    <t xml:space="preserve">количество вакантных мест </t>
  </si>
  <si>
    <t>контрольные цифры приема 2014 г</t>
  </si>
  <si>
    <t>контрольные цифры приема 2013 г</t>
  </si>
  <si>
    <t>Информационная карта "Количество вакантных бюджетных мест РС(Я) в СВФУ (г. Якутск) на 14.09.2015 г."</t>
  </si>
  <si>
    <t>СПО (по очной форме обучения)</t>
  </si>
</sst>
</file>

<file path=xl/styles.xml><?xml version="1.0" encoding="utf-8"?>
<styleSheet xmlns="http://schemas.openxmlformats.org/spreadsheetml/2006/main">
  <numFmts count="1">
    <numFmt numFmtId="164" formatCode="dd/mm/yy;@"/>
  </numFmts>
  <fonts count="9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Arial Cyr"/>
      <charset val="204"/>
    </font>
    <font>
      <sz val="10"/>
      <color theme="1"/>
      <name val="Calibri"/>
      <family val="2"/>
      <charset val="204"/>
      <scheme val="minor"/>
    </font>
    <font>
      <b/>
      <sz val="12"/>
      <name val="Times New Roman"/>
      <family val="1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BFBAE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5">
    <xf numFmtId="0" fontId="0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62">
    <xf numFmtId="0" fontId="0" fillId="0" borderId="0" xfId="0"/>
    <xf numFmtId="0" fontId="3" fillId="2" borderId="1" xfId="0" applyFont="1" applyFill="1" applyBorder="1" applyAlignment="1">
      <alignment horizontal="center" vertical="center" textRotation="90" wrapText="1"/>
    </xf>
    <xf numFmtId="49" fontId="3" fillId="3" borderId="1" xfId="0" applyNumberFormat="1" applyFont="1" applyFill="1" applyBorder="1" applyAlignment="1">
      <alignment horizontal="center" vertical="center" textRotation="90" wrapText="1"/>
    </xf>
    <xf numFmtId="49" fontId="3" fillId="4" borderId="1" xfId="0" applyNumberFormat="1" applyFont="1" applyFill="1" applyBorder="1" applyAlignment="1">
      <alignment horizontal="center" vertical="center" textRotation="90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1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164" fontId="0" fillId="0" borderId="1" xfId="0" applyNumberFormat="1" applyBorder="1" applyAlignment="1">
      <alignment horizontal="left" vertical="center" wrapText="1"/>
    </xf>
    <xf numFmtId="0" fontId="0" fillId="0" borderId="0" xfId="0" applyAlignment="1">
      <alignment horizontal="left"/>
    </xf>
    <xf numFmtId="164" fontId="0" fillId="0" borderId="0" xfId="0" applyNumberFormat="1" applyAlignment="1">
      <alignment horizontal="left" wrapText="1"/>
    </xf>
    <xf numFmtId="0" fontId="1" fillId="4" borderId="1" xfId="0" applyFont="1" applyFill="1" applyBorder="1" applyAlignment="1">
      <alignment horizontal="center" vertical="center"/>
    </xf>
    <xf numFmtId="0" fontId="1" fillId="5" borderId="2" xfId="0" applyFont="1" applyFill="1" applyBorder="1" applyAlignment="1">
      <alignment horizontal="left" vertical="center"/>
    </xf>
    <xf numFmtId="0" fontId="1" fillId="5" borderId="4" xfId="0" applyFont="1" applyFill="1" applyBorder="1" applyAlignment="1">
      <alignment horizontal="left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left" vertical="center"/>
    </xf>
    <xf numFmtId="0" fontId="2" fillId="2" borderId="6" xfId="0" applyFont="1" applyFill="1" applyBorder="1" applyAlignment="1">
      <alignment horizontal="left" vertical="center"/>
    </xf>
    <xf numFmtId="164" fontId="3" fillId="2" borderId="5" xfId="0" applyNumberFormat="1" applyFont="1" applyFill="1" applyBorder="1" applyAlignment="1">
      <alignment horizontal="center" vertical="center" wrapText="1"/>
    </xf>
    <xf numFmtId="164" fontId="3" fillId="2" borderId="6" xfId="0" applyNumberFormat="1" applyFont="1" applyFill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0" fillId="0" borderId="0" xfId="0"/>
    <xf numFmtId="0" fontId="2" fillId="6" borderId="1" xfId="0" applyFont="1" applyFill="1" applyBorder="1" applyAlignment="1">
      <alignment horizontal="center" vertical="center"/>
    </xf>
    <xf numFmtId="0" fontId="2" fillId="6" borderId="1" xfId="0" applyFont="1" applyFill="1" applyBorder="1" applyAlignment="1">
      <alignment horizontal="center" vertical="center" wrapText="1"/>
    </xf>
    <xf numFmtId="0" fontId="2" fillId="6" borderId="1" xfId="0" applyFont="1" applyFill="1" applyBorder="1" applyAlignment="1">
      <alignment horizontal="center" vertical="center" textRotation="90" wrapText="1"/>
    </xf>
    <xf numFmtId="0" fontId="2" fillId="3" borderId="1" xfId="0" applyFont="1" applyFill="1" applyBorder="1" applyAlignment="1">
      <alignment horizontal="center" vertical="center" textRotation="90" wrapText="1"/>
    </xf>
    <xf numFmtId="0" fontId="2" fillId="4" borderId="1" xfId="0" applyFont="1" applyFill="1" applyBorder="1" applyAlignment="1">
      <alignment horizontal="center" vertical="center" textRotation="90" wrapText="1"/>
    </xf>
    <xf numFmtId="0" fontId="3" fillId="0" borderId="1" xfId="1" applyFont="1" applyBorder="1" applyAlignment="1">
      <alignment horizontal="center" vertical="center" wrapText="1"/>
    </xf>
    <xf numFmtId="0" fontId="5" fillId="0" borderId="1" xfId="0" applyFont="1" applyBorder="1"/>
    <xf numFmtId="164" fontId="2" fillId="6" borderId="1" xfId="0" applyNumberFormat="1" applyFont="1" applyFill="1" applyBorder="1" applyAlignment="1">
      <alignment horizontal="center" vertical="center"/>
    </xf>
    <xf numFmtId="164" fontId="5" fillId="0" borderId="1" xfId="0" applyNumberFormat="1" applyFont="1" applyBorder="1" applyAlignment="1">
      <alignment horizontal="left"/>
    </xf>
    <xf numFmtId="164" fontId="0" fillId="0" borderId="0" xfId="0" applyNumberFormat="1"/>
    <xf numFmtId="0" fontId="0" fillId="0" borderId="1" xfId="0" applyBorder="1"/>
    <xf numFmtId="0" fontId="1" fillId="0" borderId="0" xfId="0" applyFont="1"/>
    <xf numFmtId="164" fontId="1" fillId="7" borderId="1" xfId="0" applyNumberFormat="1" applyFont="1" applyFill="1" applyBorder="1" applyAlignment="1">
      <alignment horizontal="left"/>
    </xf>
    <xf numFmtId="0" fontId="1" fillId="7" borderId="1" xfId="0" applyFont="1" applyFill="1" applyBorder="1"/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left"/>
    </xf>
    <xf numFmtId="0" fontId="5" fillId="0" borderId="1" xfId="0" applyFont="1" applyBorder="1" applyAlignment="1">
      <alignment horizontal="left"/>
    </xf>
    <xf numFmtId="0" fontId="3" fillId="2" borderId="7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wrapText="1"/>
    </xf>
    <xf numFmtId="0" fontId="3" fillId="2" borderId="8" xfId="2" applyFont="1" applyFill="1" applyBorder="1" applyAlignment="1">
      <alignment horizontal="center" vertical="center" wrapText="1"/>
    </xf>
    <xf numFmtId="0" fontId="3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3" fillId="2" borderId="1" xfId="2" applyFont="1" applyFill="1" applyBorder="1" applyAlignment="1">
      <alignment horizontal="center" vertical="center" textRotation="90" wrapText="1"/>
    </xf>
    <xf numFmtId="0" fontId="3" fillId="3" borderId="1" xfId="2" applyFont="1" applyFill="1" applyBorder="1" applyAlignment="1">
      <alignment horizontal="center" vertical="center" textRotation="90" wrapText="1"/>
    </xf>
    <xf numFmtId="0" fontId="3" fillId="4" borderId="1" xfId="2" applyFont="1" applyFill="1" applyBorder="1" applyAlignment="1">
      <alignment horizontal="center" vertical="center" textRotation="90" wrapText="1"/>
    </xf>
    <xf numFmtId="0" fontId="3" fillId="8" borderId="1" xfId="3" applyFont="1" applyFill="1" applyBorder="1" applyAlignment="1">
      <alignment horizontal="left" vertical="center" wrapText="1"/>
    </xf>
    <xf numFmtId="0" fontId="6" fillId="8" borderId="1" xfId="3" applyFont="1" applyFill="1" applyBorder="1" applyAlignment="1">
      <alignment horizontal="center" vertical="center" wrapText="1"/>
    </xf>
    <xf numFmtId="0" fontId="7" fillId="0" borderId="1" xfId="4" applyFont="1" applyFill="1" applyBorder="1" applyAlignment="1">
      <alignment horizontal="left" vertical="center" wrapText="1"/>
    </xf>
    <xf numFmtId="0" fontId="8" fillId="0" borderId="1" xfId="4" applyFont="1" applyFill="1" applyBorder="1" applyAlignment="1">
      <alignment horizontal="center" vertical="center" wrapText="1"/>
    </xf>
    <xf numFmtId="0" fontId="8" fillId="0" borderId="1" xfId="3" applyFont="1" applyFill="1" applyBorder="1" applyAlignment="1">
      <alignment horizontal="center" vertical="center" wrapText="1"/>
    </xf>
    <xf numFmtId="0" fontId="3" fillId="0" borderId="0" xfId="2" applyFont="1" applyAlignment="1">
      <alignment horizontal="center" vertical="center" wrapText="1"/>
    </xf>
    <xf numFmtId="0" fontId="7" fillId="0" borderId="9" xfId="2" applyFont="1" applyBorder="1" applyAlignment="1">
      <alignment horizontal="center" vertical="center" wrapText="1"/>
    </xf>
    <xf numFmtId="0" fontId="0" fillId="0" borderId="0" xfId="0" applyAlignment="1">
      <alignment wrapText="1"/>
    </xf>
  </cellXfs>
  <cellStyles count="5">
    <cellStyle name="Обычный" xfId="0" builtinId="0"/>
    <cellStyle name="Обычный 12" xfId="4"/>
    <cellStyle name="Обычный 13" xfId="2"/>
    <cellStyle name="Обычный 14" xfId="3"/>
    <cellStyle name="Обычный 9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6"/>
  <sheetViews>
    <sheetView topLeftCell="A13" workbookViewId="0">
      <selection activeCell="G39" sqref="G39"/>
    </sheetView>
  </sheetViews>
  <sheetFormatPr defaultRowHeight="15"/>
  <cols>
    <col min="1" max="1" width="7.42578125" style="11" customWidth="1"/>
    <col min="2" max="2" width="40.42578125" style="12" customWidth="1"/>
    <col min="3" max="23" width="4.42578125" customWidth="1"/>
  </cols>
  <sheetData>
    <row r="1" spans="1:23">
      <c r="A1" s="24" t="s">
        <v>48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6"/>
    </row>
    <row r="2" spans="1:23" ht="15" customHeight="1">
      <c r="A2" s="20" t="s">
        <v>36</v>
      </c>
      <c r="B2" s="22" t="s">
        <v>37</v>
      </c>
      <c r="C2" s="19" t="s">
        <v>38</v>
      </c>
      <c r="D2" s="19"/>
      <c r="E2" s="19"/>
      <c r="F2" s="19" t="s">
        <v>0</v>
      </c>
      <c r="G2" s="19"/>
      <c r="H2" s="19"/>
      <c r="I2" s="19" t="s">
        <v>1</v>
      </c>
      <c r="J2" s="19"/>
      <c r="K2" s="19"/>
      <c r="L2" s="16" t="s">
        <v>2</v>
      </c>
      <c r="M2" s="17"/>
      <c r="N2" s="18"/>
      <c r="O2" s="16" t="s">
        <v>3</v>
      </c>
      <c r="P2" s="17"/>
      <c r="Q2" s="18"/>
      <c r="R2" s="16" t="s">
        <v>4</v>
      </c>
      <c r="S2" s="17"/>
      <c r="T2" s="18"/>
      <c r="U2" s="16" t="s">
        <v>5</v>
      </c>
      <c r="V2" s="17"/>
      <c r="W2" s="18"/>
    </row>
    <row r="3" spans="1:23" ht="219.75" customHeight="1">
      <c r="A3" s="21"/>
      <c r="B3" s="23"/>
      <c r="C3" s="1" t="s">
        <v>39</v>
      </c>
      <c r="D3" s="2" t="s">
        <v>47</v>
      </c>
      <c r="E3" s="3" t="s">
        <v>40</v>
      </c>
      <c r="F3" s="1" t="s">
        <v>39</v>
      </c>
      <c r="G3" s="2" t="s">
        <v>46</v>
      </c>
      <c r="H3" s="3" t="s">
        <v>40</v>
      </c>
      <c r="I3" s="1" t="s">
        <v>39</v>
      </c>
      <c r="J3" s="2" t="s">
        <v>41</v>
      </c>
      <c r="K3" s="3" t="s">
        <v>40</v>
      </c>
      <c r="L3" s="1" t="s">
        <v>39</v>
      </c>
      <c r="M3" s="2" t="s">
        <v>42</v>
      </c>
      <c r="N3" s="3" t="s">
        <v>40</v>
      </c>
      <c r="O3" s="1" t="s">
        <v>39</v>
      </c>
      <c r="P3" s="2" t="s">
        <v>43</v>
      </c>
      <c r="Q3" s="3" t="s">
        <v>40</v>
      </c>
      <c r="R3" s="1" t="s">
        <v>39</v>
      </c>
      <c r="S3" s="2" t="s">
        <v>44</v>
      </c>
      <c r="T3" s="3" t="s">
        <v>40</v>
      </c>
      <c r="U3" s="1" t="s">
        <v>39</v>
      </c>
      <c r="V3" s="2" t="s">
        <v>45</v>
      </c>
      <c r="W3" s="3" t="s">
        <v>40</v>
      </c>
    </row>
    <row r="4" spans="1:23" s="4" customFormat="1" ht="30" customHeight="1">
      <c r="A4" s="9" t="s">
        <v>6</v>
      </c>
      <c r="B4" s="10" t="s">
        <v>7</v>
      </c>
      <c r="C4" s="6">
        <v>8</v>
      </c>
      <c r="D4" s="6">
        <f>SUM(G4+J4+M4+P4+S4+V4)</f>
        <v>25</v>
      </c>
      <c r="E4" s="7">
        <f>D4-C4</f>
        <v>17</v>
      </c>
      <c r="F4" s="6">
        <v>0</v>
      </c>
      <c r="G4" s="6"/>
      <c r="H4" s="7">
        <f>G4-F4</f>
        <v>0</v>
      </c>
      <c r="I4" s="6">
        <v>0</v>
      </c>
      <c r="J4" s="6"/>
      <c r="K4" s="7">
        <f>J4-I4</f>
        <v>0</v>
      </c>
      <c r="L4" s="6">
        <v>0</v>
      </c>
      <c r="M4" s="6"/>
      <c r="N4" s="7">
        <f>M4-L4</f>
        <v>0</v>
      </c>
      <c r="O4" s="6">
        <v>0</v>
      </c>
      <c r="P4" s="6"/>
      <c r="Q4" s="7">
        <f>P4-O4</f>
        <v>0</v>
      </c>
      <c r="R4" s="6">
        <v>0</v>
      </c>
      <c r="S4" s="6"/>
      <c r="T4" s="7">
        <f>S4-R4</f>
        <v>0</v>
      </c>
      <c r="U4" s="6">
        <v>8</v>
      </c>
      <c r="V4" s="6">
        <v>25</v>
      </c>
      <c r="W4" s="7">
        <f>V4-U4</f>
        <v>17</v>
      </c>
    </row>
    <row r="5" spans="1:23" s="4" customFormat="1">
      <c r="A5" s="9" t="s">
        <v>6</v>
      </c>
      <c r="B5" s="10" t="s">
        <v>8</v>
      </c>
      <c r="C5" s="6">
        <v>90</v>
      </c>
      <c r="D5" s="6">
        <f t="shared" ref="D5:D36" si="0">SUM(G5+J5+M5+P5+S5+V5)</f>
        <v>123</v>
      </c>
      <c r="E5" s="7">
        <f t="shared" ref="E5:E36" si="1">D5-C5</f>
        <v>33</v>
      </c>
      <c r="F5" s="6">
        <v>28</v>
      </c>
      <c r="G5" s="6">
        <v>25</v>
      </c>
      <c r="H5" s="7">
        <f t="shared" ref="H5:H36" si="2">G5-F5</f>
        <v>-3</v>
      </c>
      <c r="I5" s="6">
        <v>17</v>
      </c>
      <c r="J5" s="6">
        <v>25</v>
      </c>
      <c r="K5" s="7">
        <f t="shared" ref="K5:K36" si="3">J5-I5</f>
        <v>8</v>
      </c>
      <c r="L5" s="6">
        <v>19</v>
      </c>
      <c r="M5" s="6">
        <v>25</v>
      </c>
      <c r="N5" s="7">
        <f t="shared" ref="N5:N36" si="4">M5-L5</f>
        <v>6</v>
      </c>
      <c r="O5" s="6">
        <v>16</v>
      </c>
      <c r="P5" s="6">
        <v>23</v>
      </c>
      <c r="Q5" s="7">
        <f t="shared" ref="Q5:Q36" si="5">P5-O5</f>
        <v>7</v>
      </c>
      <c r="R5" s="6">
        <v>10</v>
      </c>
      <c r="S5" s="6">
        <v>25</v>
      </c>
      <c r="T5" s="7">
        <f t="shared" ref="T5:T36" si="6">S5-R5</f>
        <v>15</v>
      </c>
      <c r="U5" s="6">
        <v>0</v>
      </c>
      <c r="V5" s="6"/>
      <c r="W5" s="7">
        <f t="shared" ref="W5:W36" si="7">V5-U5</f>
        <v>0</v>
      </c>
    </row>
    <row r="6" spans="1:23" s="5" customFormat="1">
      <c r="A6" s="14" t="s">
        <v>6</v>
      </c>
      <c r="B6" s="15"/>
      <c r="C6" s="8">
        <v>98</v>
      </c>
      <c r="D6" s="8">
        <f t="shared" si="0"/>
        <v>148</v>
      </c>
      <c r="E6" s="13">
        <f t="shared" si="1"/>
        <v>50</v>
      </c>
      <c r="F6" s="8">
        <v>28</v>
      </c>
      <c r="G6" s="8">
        <f>SUM(G5)</f>
        <v>25</v>
      </c>
      <c r="H6" s="13">
        <f t="shared" si="2"/>
        <v>-3</v>
      </c>
      <c r="I6" s="8">
        <v>17</v>
      </c>
      <c r="J6" s="8">
        <f>SUM(J4:J5)</f>
        <v>25</v>
      </c>
      <c r="K6" s="13">
        <f t="shared" si="3"/>
        <v>8</v>
      </c>
      <c r="L6" s="8">
        <v>19</v>
      </c>
      <c r="M6" s="8">
        <f>SUM(M5)</f>
        <v>25</v>
      </c>
      <c r="N6" s="13">
        <f t="shared" si="4"/>
        <v>6</v>
      </c>
      <c r="O6" s="8">
        <v>16</v>
      </c>
      <c r="P6" s="8">
        <f>SUM(P5)</f>
        <v>23</v>
      </c>
      <c r="Q6" s="13">
        <f t="shared" si="5"/>
        <v>7</v>
      </c>
      <c r="R6" s="8">
        <v>10</v>
      </c>
      <c r="S6" s="8">
        <f>SUM(S5)</f>
        <v>25</v>
      </c>
      <c r="T6" s="13">
        <f t="shared" si="6"/>
        <v>15</v>
      </c>
      <c r="U6" s="8">
        <v>8</v>
      </c>
      <c r="V6" s="8">
        <f>SUM(V4:V5)</f>
        <v>25</v>
      </c>
      <c r="W6" s="13">
        <f t="shared" si="7"/>
        <v>17</v>
      </c>
    </row>
    <row r="7" spans="1:23" s="4" customFormat="1">
      <c r="A7" s="9" t="s">
        <v>9</v>
      </c>
      <c r="B7" s="10" t="s">
        <v>10</v>
      </c>
      <c r="C7" s="6">
        <v>11</v>
      </c>
      <c r="D7" s="6">
        <f t="shared" si="0"/>
        <v>12</v>
      </c>
      <c r="E7" s="7">
        <f t="shared" si="1"/>
        <v>1</v>
      </c>
      <c r="F7" s="6">
        <v>0</v>
      </c>
      <c r="G7" s="6"/>
      <c r="H7" s="7">
        <f t="shared" si="2"/>
        <v>0</v>
      </c>
      <c r="I7" s="6">
        <v>0</v>
      </c>
      <c r="J7" s="6"/>
      <c r="K7" s="7">
        <f t="shared" si="3"/>
        <v>0</v>
      </c>
      <c r="L7" s="6">
        <v>0</v>
      </c>
      <c r="M7" s="6"/>
      <c r="N7" s="7">
        <f t="shared" si="4"/>
        <v>0</v>
      </c>
      <c r="O7" s="6">
        <v>0</v>
      </c>
      <c r="P7" s="6"/>
      <c r="Q7" s="7">
        <f t="shared" si="5"/>
        <v>0</v>
      </c>
      <c r="R7" s="6">
        <v>0</v>
      </c>
      <c r="S7" s="6"/>
      <c r="T7" s="7">
        <f t="shared" si="6"/>
        <v>0</v>
      </c>
      <c r="U7" s="6">
        <v>11</v>
      </c>
      <c r="V7" s="6">
        <v>12</v>
      </c>
      <c r="W7" s="7">
        <f t="shared" si="7"/>
        <v>1</v>
      </c>
    </row>
    <row r="8" spans="1:23" s="5" customFormat="1">
      <c r="A8" s="14" t="s">
        <v>9</v>
      </c>
      <c r="B8" s="15"/>
      <c r="C8" s="8">
        <v>11</v>
      </c>
      <c r="D8" s="8">
        <f t="shared" si="0"/>
        <v>12</v>
      </c>
      <c r="E8" s="13">
        <f t="shared" si="1"/>
        <v>1</v>
      </c>
      <c r="F8" s="8">
        <v>0</v>
      </c>
      <c r="G8" s="8"/>
      <c r="H8" s="13">
        <f t="shared" si="2"/>
        <v>0</v>
      </c>
      <c r="I8" s="8">
        <v>0</v>
      </c>
      <c r="J8" s="8"/>
      <c r="K8" s="13">
        <f t="shared" si="3"/>
        <v>0</v>
      </c>
      <c r="L8" s="8">
        <v>0</v>
      </c>
      <c r="M8" s="8"/>
      <c r="N8" s="13">
        <f t="shared" si="4"/>
        <v>0</v>
      </c>
      <c r="O8" s="8">
        <v>0</v>
      </c>
      <c r="P8" s="8"/>
      <c r="Q8" s="13">
        <f t="shared" si="5"/>
        <v>0</v>
      </c>
      <c r="R8" s="8">
        <v>0</v>
      </c>
      <c r="S8" s="8"/>
      <c r="T8" s="13">
        <f t="shared" si="6"/>
        <v>0</v>
      </c>
      <c r="U8" s="8">
        <v>11</v>
      </c>
      <c r="V8" s="8">
        <f>SUM(V7)</f>
        <v>12</v>
      </c>
      <c r="W8" s="13">
        <f t="shared" si="7"/>
        <v>1</v>
      </c>
    </row>
    <row r="9" spans="1:23" s="4" customFormat="1">
      <c r="A9" s="9" t="s">
        <v>11</v>
      </c>
      <c r="B9" s="10" t="s">
        <v>12</v>
      </c>
      <c r="C9" s="6">
        <v>12</v>
      </c>
      <c r="D9" s="6">
        <f t="shared" si="0"/>
        <v>10</v>
      </c>
      <c r="E9" s="7">
        <f t="shared" si="1"/>
        <v>-2</v>
      </c>
      <c r="F9" s="6">
        <v>0</v>
      </c>
      <c r="G9" s="6"/>
      <c r="H9" s="7">
        <f t="shared" si="2"/>
        <v>0</v>
      </c>
      <c r="I9" s="6">
        <v>0</v>
      </c>
      <c r="J9" s="6"/>
      <c r="K9" s="7">
        <f t="shared" si="3"/>
        <v>0</v>
      </c>
      <c r="L9" s="6">
        <v>0</v>
      </c>
      <c r="M9" s="6"/>
      <c r="N9" s="7">
        <f t="shared" si="4"/>
        <v>0</v>
      </c>
      <c r="O9" s="6">
        <v>0</v>
      </c>
      <c r="P9" s="6"/>
      <c r="Q9" s="7">
        <f t="shared" si="5"/>
        <v>0</v>
      </c>
      <c r="R9" s="6">
        <v>0</v>
      </c>
      <c r="S9" s="6"/>
      <c r="T9" s="7">
        <f t="shared" si="6"/>
        <v>0</v>
      </c>
      <c r="U9" s="6">
        <v>12</v>
      </c>
      <c r="V9" s="6">
        <v>10</v>
      </c>
      <c r="W9" s="7">
        <f t="shared" si="7"/>
        <v>-2</v>
      </c>
    </row>
    <row r="10" spans="1:23" s="4" customFormat="1">
      <c r="A10" s="9" t="s">
        <v>11</v>
      </c>
      <c r="B10" s="10" t="s">
        <v>13</v>
      </c>
      <c r="C10" s="6">
        <v>6</v>
      </c>
      <c r="D10" s="6">
        <f t="shared" si="0"/>
        <v>8</v>
      </c>
      <c r="E10" s="7">
        <f t="shared" si="1"/>
        <v>2</v>
      </c>
      <c r="F10" s="6">
        <v>0</v>
      </c>
      <c r="G10" s="6"/>
      <c r="H10" s="7">
        <f t="shared" si="2"/>
        <v>0</v>
      </c>
      <c r="I10" s="6">
        <v>0</v>
      </c>
      <c r="J10" s="6"/>
      <c r="K10" s="7">
        <f t="shared" si="3"/>
        <v>0</v>
      </c>
      <c r="L10" s="6">
        <v>0</v>
      </c>
      <c r="M10" s="6"/>
      <c r="N10" s="7">
        <f t="shared" si="4"/>
        <v>0</v>
      </c>
      <c r="O10" s="6">
        <v>0</v>
      </c>
      <c r="P10" s="6"/>
      <c r="Q10" s="7">
        <f t="shared" si="5"/>
        <v>0</v>
      </c>
      <c r="R10" s="6">
        <v>0</v>
      </c>
      <c r="S10" s="6"/>
      <c r="T10" s="7">
        <f t="shared" si="6"/>
        <v>0</v>
      </c>
      <c r="U10" s="6">
        <v>6</v>
      </c>
      <c r="V10" s="6">
        <v>8</v>
      </c>
      <c r="W10" s="7">
        <f t="shared" si="7"/>
        <v>2</v>
      </c>
    </row>
    <row r="11" spans="1:23" s="4" customFormat="1" ht="15.75" customHeight="1">
      <c r="A11" s="9" t="s">
        <v>11</v>
      </c>
      <c r="B11" s="10" t="s">
        <v>14</v>
      </c>
      <c r="C11" s="6">
        <v>14</v>
      </c>
      <c r="D11" s="6">
        <f t="shared" si="0"/>
        <v>18</v>
      </c>
      <c r="E11" s="7">
        <f t="shared" si="1"/>
        <v>4</v>
      </c>
      <c r="F11" s="6">
        <v>0</v>
      </c>
      <c r="G11" s="6"/>
      <c r="H11" s="7">
        <f t="shared" si="2"/>
        <v>0</v>
      </c>
      <c r="I11" s="6">
        <v>0</v>
      </c>
      <c r="J11" s="6"/>
      <c r="K11" s="7">
        <f t="shared" si="3"/>
        <v>0</v>
      </c>
      <c r="L11" s="6">
        <v>0</v>
      </c>
      <c r="M11" s="6"/>
      <c r="N11" s="7">
        <f t="shared" si="4"/>
        <v>0</v>
      </c>
      <c r="O11" s="6">
        <v>0</v>
      </c>
      <c r="P11" s="6"/>
      <c r="Q11" s="7">
        <f t="shared" si="5"/>
        <v>0</v>
      </c>
      <c r="R11" s="6">
        <v>14</v>
      </c>
      <c r="S11" s="6">
        <v>18</v>
      </c>
      <c r="T11" s="7">
        <f t="shared" si="6"/>
        <v>4</v>
      </c>
      <c r="U11" s="6">
        <v>0</v>
      </c>
      <c r="V11" s="6"/>
      <c r="W11" s="7">
        <f t="shared" si="7"/>
        <v>0</v>
      </c>
    </row>
    <row r="12" spans="1:23" s="4" customFormat="1">
      <c r="A12" s="9" t="s">
        <v>11</v>
      </c>
      <c r="B12" s="10" t="s">
        <v>15</v>
      </c>
      <c r="C12" s="6">
        <v>12</v>
      </c>
      <c r="D12" s="6">
        <f t="shared" si="0"/>
        <v>20</v>
      </c>
      <c r="E12" s="7">
        <f t="shared" si="1"/>
        <v>8</v>
      </c>
      <c r="F12" s="6">
        <v>0</v>
      </c>
      <c r="G12" s="6"/>
      <c r="H12" s="7">
        <f t="shared" si="2"/>
        <v>0</v>
      </c>
      <c r="I12" s="6">
        <v>0</v>
      </c>
      <c r="J12" s="6"/>
      <c r="K12" s="7">
        <f t="shared" si="3"/>
        <v>0</v>
      </c>
      <c r="L12" s="6">
        <v>0</v>
      </c>
      <c r="M12" s="6"/>
      <c r="N12" s="7">
        <f t="shared" si="4"/>
        <v>0</v>
      </c>
      <c r="O12" s="6">
        <v>0</v>
      </c>
      <c r="P12" s="6"/>
      <c r="Q12" s="7">
        <f t="shared" si="5"/>
        <v>0</v>
      </c>
      <c r="R12" s="6">
        <v>12</v>
      </c>
      <c r="S12" s="6">
        <v>20</v>
      </c>
      <c r="T12" s="7">
        <f t="shared" si="6"/>
        <v>8</v>
      </c>
      <c r="U12" s="6">
        <v>0</v>
      </c>
      <c r="V12" s="6"/>
      <c r="W12" s="7">
        <f t="shared" si="7"/>
        <v>0</v>
      </c>
    </row>
    <row r="13" spans="1:23" s="5" customFormat="1">
      <c r="A13" s="14" t="s">
        <v>11</v>
      </c>
      <c r="B13" s="15"/>
      <c r="C13" s="8">
        <v>44</v>
      </c>
      <c r="D13" s="8">
        <f t="shared" si="0"/>
        <v>56</v>
      </c>
      <c r="E13" s="13">
        <f t="shared" si="1"/>
        <v>12</v>
      </c>
      <c r="F13" s="8">
        <v>0</v>
      </c>
      <c r="G13" s="8"/>
      <c r="H13" s="13">
        <f t="shared" si="2"/>
        <v>0</v>
      </c>
      <c r="I13" s="8">
        <v>0</v>
      </c>
      <c r="J13" s="8"/>
      <c r="K13" s="13">
        <f t="shared" si="3"/>
        <v>0</v>
      </c>
      <c r="L13" s="8">
        <v>0</v>
      </c>
      <c r="M13" s="8"/>
      <c r="N13" s="13">
        <f t="shared" si="4"/>
        <v>0</v>
      </c>
      <c r="O13" s="8">
        <v>0</v>
      </c>
      <c r="P13" s="8"/>
      <c r="Q13" s="13">
        <f t="shared" si="5"/>
        <v>0</v>
      </c>
      <c r="R13" s="8">
        <v>26</v>
      </c>
      <c r="S13" s="8">
        <f>SUM(S11:S12)</f>
        <v>38</v>
      </c>
      <c r="T13" s="13">
        <f t="shared" si="6"/>
        <v>12</v>
      </c>
      <c r="U13" s="8">
        <v>18</v>
      </c>
      <c r="V13" s="8">
        <f>SUM(V9:V12)</f>
        <v>18</v>
      </c>
      <c r="W13" s="13">
        <f t="shared" si="7"/>
        <v>0</v>
      </c>
    </row>
    <row r="14" spans="1:23" s="4" customFormat="1" ht="15.75" customHeight="1">
      <c r="A14" s="9" t="s">
        <v>16</v>
      </c>
      <c r="B14" s="10" t="s">
        <v>17</v>
      </c>
      <c r="C14" s="6">
        <v>15</v>
      </c>
      <c r="D14" s="6">
        <f t="shared" si="0"/>
        <v>20</v>
      </c>
      <c r="E14" s="7">
        <f t="shared" si="1"/>
        <v>5</v>
      </c>
      <c r="F14" s="6">
        <v>0</v>
      </c>
      <c r="G14" s="6"/>
      <c r="H14" s="7">
        <f t="shared" si="2"/>
        <v>0</v>
      </c>
      <c r="I14" s="6">
        <v>0</v>
      </c>
      <c r="J14" s="6"/>
      <c r="K14" s="7">
        <f t="shared" si="3"/>
        <v>0</v>
      </c>
      <c r="L14" s="6">
        <v>0</v>
      </c>
      <c r="M14" s="6"/>
      <c r="N14" s="7">
        <f t="shared" si="4"/>
        <v>0</v>
      </c>
      <c r="O14" s="6">
        <v>0</v>
      </c>
      <c r="P14" s="6"/>
      <c r="Q14" s="7">
        <f t="shared" si="5"/>
        <v>0</v>
      </c>
      <c r="R14" s="6">
        <v>0</v>
      </c>
      <c r="S14" s="6"/>
      <c r="T14" s="7">
        <f t="shared" si="6"/>
        <v>0</v>
      </c>
      <c r="U14" s="6">
        <v>15</v>
      </c>
      <c r="V14" s="6">
        <v>20</v>
      </c>
      <c r="W14" s="7">
        <f t="shared" si="7"/>
        <v>5</v>
      </c>
    </row>
    <row r="15" spans="1:23" s="4" customFormat="1">
      <c r="A15" s="9" t="s">
        <v>16</v>
      </c>
      <c r="B15" s="10" t="s">
        <v>18</v>
      </c>
      <c r="C15" s="6">
        <v>49</v>
      </c>
      <c r="D15" s="6">
        <f t="shared" si="0"/>
        <v>50</v>
      </c>
      <c r="E15" s="7">
        <f t="shared" si="1"/>
        <v>1</v>
      </c>
      <c r="F15" s="6">
        <v>0</v>
      </c>
      <c r="G15" s="6"/>
      <c r="H15" s="7">
        <f t="shared" si="2"/>
        <v>0</v>
      </c>
      <c r="I15" s="6">
        <v>8</v>
      </c>
      <c r="J15" s="6">
        <v>10</v>
      </c>
      <c r="K15" s="7">
        <f t="shared" si="3"/>
        <v>2</v>
      </c>
      <c r="L15" s="6">
        <v>1</v>
      </c>
      <c r="M15" s="6"/>
      <c r="N15" s="7">
        <f t="shared" si="4"/>
        <v>-1</v>
      </c>
      <c r="O15" s="6">
        <v>20</v>
      </c>
      <c r="P15" s="6">
        <v>20</v>
      </c>
      <c r="Q15" s="7">
        <f t="shared" si="5"/>
        <v>0</v>
      </c>
      <c r="R15" s="6">
        <v>20</v>
      </c>
      <c r="S15" s="6">
        <v>20</v>
      </c>
      <c r="T15" s="7">
        <f t="shared" si="6"/>
        <v>0</v>
      </c>
      <c r="U15" s="6">
        <v>0</v>
      </c>
      <c r="V15" s="6"/>
      <c r="W15" s="7">
        <f t="shared" si="7"/>
        <v>0</v>
      </c>
    </row>
    <row r="16" spans="1:23" s="5" customFormat="1">
      <c r="A16" s="14" t="s">
        <v>16</v>
      </c>
      <c r="B16" s="15"/>
      <c r="C16" s="8">
        <v>64</v>
      </c>
      <c r="D16" s="8">
        <f t="shared" si="0"/>
        <v>70</v>
      </c>
      <c r="E16" s="13">
        <f t="shared" si="1"/>
        <v>6</v>
      </c>
      <c r="F16" s="8">
        <v>0</v>
      </c>
      <c r="G16" s="8"/>
      <c r="H16" s="13">
        <f t="shared" si="2"/>
        <v>0</v>
      </c>
      <c r="I16" s="8">
        <v>8</v>
      </c>
      <c r="J16" s="8">
        <f>SUM(J14:J15)</f>
        <v>10</v>
      </c>
      <c r="K16" s="13">
        <f t="shared" si="3"/>
        <v>2</v>
      </c>
      <c r="L16" s="8">
        <v>1</v>
      </c>
      <c r="M16" s="8"/>
      <c r="N16" s="13">
        <f t="shared" si="4"/>
        <v>-1</v>
      </c>
      <c r="O16" s="8">
        <v>20</v>
      </c>
      <c r="P16" s="8">
        <f>SUM(P15)</f>
        <v>20</v>
      </c>
      <c r="Q16" s="13">
        <f t="shared" si="5"/>
        <v>0</v>
      </c>
      <c r="R16" s="8">
        <v>20</v>
      </c>
      <c r="S16" s="8">
        <f>SUM(S15)</f>
        <v>20</v>
      </c>
      <c r="T16" s="13">
        <f t="shared" si="6"/>
        <v>0</v>
      </c>
      <c r="U16" s="8">
        <v>15</v>
      </c>
      <c r="V16" s="8">
        <f>SUM(V14:V15)</f>
        <v>20</v>
      </c>
      <c r="W16" s="13">
        <f t="shared" si="7"/>
        <v>5</v>
      </c>
    </row>
    <row r="17" spans="1:23" s="4" customFormat="1">
      <c r="A17" s="9" t="s">
        <v>49</v>
      </c>
      <c r="B17" s="10" t="s">
        <v>20</v>
      </c>
      <c r="C17" s="6">
        <v>19</v>
      </c>
      <c r="D17" s="6">
        <f t="shared" si="0"/>
        <v>20</v>
      </c>
      <c r="E17" s="7">
        <f t="shared" si="1"/>
        <v>1</v>
      </c>
      <c r="F17" s="6">
        <v>0</v>
      </c>
      <c r="G17" s="6"/>
      <c r="H17" s="7">
        <f t="shared" si="2"/>
        <v>0</v>
      </c>
      <c r="I17" s="6">
        <v>0</v>
      </c>
      <c r="J17" s="6"/>
      <c r="K17" s="7">
        <f t="shared" si="3"/>
        <v>0</v>
      </c>
      <c r="L17" s="6">
        <v>0</v>
      </c>
      <c r="M17" s="6"/>
      <c r="N17" s="7">
        <f t="shared" si="4"/>
        <v>0</v>
      </c>
      <c r="O17" s="6">
        <v>0</v>
      </c>
      <c r="P17" s="6"/>
      <c r="Q17" s="7">
        <f t="shared" si="5"/>
        <v>0</v>
      </c>
      <c r="R17" s="6">
        <v>0</v>
      </c>
      <c r="S17" s="6"/>
      <c r="T17" s="7">
        <f t="shared" si="6"/>
        <v>0</v>
      </c>
      <c r="U17" s="6">
        <v>19</v>
      </c>
      <c r="V17" s="6">
        <v>20</v>
      </c>
      <c r="W17" s="7">
        <f t="shared" si="7"/>
        <v>1</v>
      </c>
    </row>
    <row r="18" spans="1:23" s="4" customFormat="1">
      <c r="A18" s="9" t="s">
        <v>49</v>
      </c>
      <c r="B18" s="10" t="s">
        <v>21</v>
      </c>
      <c r="C18" s="6">
        <v>13</v>
      </c>
      <c r="D18" s="6">
        <f t="shared" si="0"/>
        <v>15</v>
      </c>
      <c r="E18" s="7">
        <f t="shared" si="1"/>
        <v>2</v>
      </c>
      <c r="F18" s="6">
        <v>0</v>
      </c>
      <c r="G18" s="6"/>
      <c r="H18" s="7">
        <f t="shared" si="2"/>
        <v>0</v>
      </c>
      <c r="I18" s="6">
        <v>0</v>
      </c>
      <c r="J18" s="6"/>
      <c r="K18" s="7">
        <f t="shared" si="3"/>
        <v>0</v>
      </c>
      <c r="L18" s="6">
        <v>0</v>
      </c>
      <c r="M18" s="6"/>
      <c r="N18" s="7">
        <f t="shared" si="4"/>
        <v>0</v>
      </c>
      <c r="O18" s="6">
        <v>0</v>
      </c>
      <c r="P18" s="6"/>
      <c r="Q18" s="7">
        <f t="shared" si="5"/>
        <v>0</v>
      </c>
      <c r="R18" s="6">
        <v>0</v>
      </c>
      <c r="S18" s="6"/>
      <c r="T18" s="7">
        <f t="shared" si="6"/>
        <v>0</v>
      </c>
      <c r="U18" s="6">
        <v>13</v>
      </c>
      <c r="V18" s="6">
        <v>15</v>
      </c>
      <c r="W18" s="7">
        <f t="shared" si="7"/>
        <v>2</v>
      </c>
    </row>
    <row r="19" spans="1:23" s="4" customFormat="1" ht="30">
      <c r="A19" s="9" t="s">
        <v>49</v>
      </c>
      <c r="B19" s="10" t="s">
        <v>22</v>
      </c>
      <c r="C19" s="6">
        <v>9</v>
      </c>
      <c r="D19" s="6">
        <f t="shared" si="0"/>
        <v>10</v>
      </c>
      <c r="E19" s="7">
        <f t="shared" si="1"/>
        <v>1</v>
      </c>
      <c r="F19" s="6">
        <v>0</v>
      </c>
      <c r="G19" s="6"/>
      <c r="H19" s="7">
        <f t="shared" si="2"/>
        <v>0</v>
      </c>
      <c r="I19" s="6">
        <v>0</v>
      </c>
      <c r="J19" s="6"/>
      <c r="K19" s="7">
        <f t="shared" si="3"/>
        <v>0</v>
      </c>
      <c r="L19" s="6">
        <v>0</v>
      </c>
      <c r="M19" s="6"/>
      <c r="N19" s="7">
        <f t="shared" si="4"/>
        <v>0</v>
      </c>
      <c r="O19" s="6">
        <v>0</v>
      </c>
      <c r="P19" s="6"/>
      <c r="Q19" s="7">
        <f t="shared" si="5"/>
        <v>0</v>
      </c>
      <c r="R19" s="6">
        <v>0</v>
      </c>
      <c r="S19" s="6"/>
      <c r="T19" s="7">
        <f t="shared" si="6"/>
        <v>0</v>
      </c>
      <c r="U19" s="6">
        <v>9</v>
      </c>
      <c r="V19" s="6">
        <v>10</v>
      </c>
      <c r="W19" s="7">
        <f t="shared" si="7"/>
        <v>1</v>
      </c>
    </row>
    <row r="20" spans="1:23" s="4" customFormat="1">
      <c r="A20" s="9" t="s">
        <v>49</v>
      </c>
      <c r="B20" s="10" t="s">
        <v>23</v>
      </c>
      <c r="C20" s="6">
        <v>10</v>
      </c>
      <c r="D20" s="6">
        <f t="shared" si="0"/>
        <v>10</v>
      </c>
      <c r="E20" s="7">
        <f t="shared" si="1"/>
        <v>0</v>
      </c>
      <c r="F20" s="6">
        <v>0</v>
      </c>
      <c r="G20" s="6"/>
      <c r="H20" s="7">
        <f t="shared" si="2"/>
        <v>0</v>
      </c>
      <c r="I20" s="6">
        <v>0</v>
      </c>
      <c r="J20" s="6"/>
      <c r="K20" s="7">
        <f t="shared" si="3"/>
        <v>0</v>
      </c>
      <c r="L20" s="6">
        <v>0</v>
      </c>
      <c r="M20" s="6"/>
      <c r="N20" s="7">
        <f t="shared" si="4"/>
        <v>0</v>
      </c>
      <c r="O20" s="6">
        <v>5</v>
      </c>
      <c r="P20" s="6">
        <v>5</v>
      </c>
      <c r="Q20" s="7">
        <f t="shared" si="5"/>
        <v>0</v>
      </c>
      <c r="R20" s="6">
        <v>5</v>
      </c>
      <c r="S20" s="6">
        <v>5</v>
      </c>
      <c r="T20" s="7">
        <f t="shared" si="6"/>
        <v>0</v>
      </c>
      <c r="U20" s="6">
        <v>0</v>
      </c>
      <c r="V20" s="6"/>
      <c r="W20" s="7">
        <f t="shared" si="7"/>
        <v>0</v>
      </c>
    </row>
    <row r="21" spans="1:23" s="4" customFormat="1">
      <c r="A21" s="9" t="s">
        <v>49</v>
      </c>
      <c r="B21" s="10" t="s">
        <v>24</v>
      </c>
      <c r="C21" s="6">
        <v>37</v>
      </c>
      <c r="D21" s="6">
        <f t="shared" si="0"/>
        <v>37</v>
      </c>
      <c r="E21" s="7">
        <f t="shared" si="1"/>
        <v>0</v>
      </c>
      <c r="F21" s="6">
        <v>0</v>
      </c>
      <c r="G21" s="6"/>
      <c r="H21" s="7">
        <f t="shared" si="2"/>
        <v>0</v>
      </c>
      <c r="I21" s="6">
        <v>0</v>
      </c>
      <c r="J21" s="6"/>
      <c r="K21" s="7">
        <f t="shared" si="3"/>
        <v>0</v>
      </c>
      <c r="L21" s="6">
        <v>19</v>
      </c>
      <c r="M21" s="6">
        <v>20</v>
      </c>
      <c r="N21" s="7">
        <f t="shared" si="4"/>
        <v>1</v>
      </c>
      <c r="O21" s="6">
        <v>13</v>
      </c>
      <c r="P21" s="6">
        <v>12</v>
      </c>
      <c r="Q21" s="7">
        <f t="shared" si="5"/>
        <v>-1</v>
      </c>
      <c r="R21" s="6">
        <v>5</v>
      </c>
      <c r="S21" s="6">
        <v>5</v>
      </c>
      <c r="T21" s="7">
        <f t="shared" si="6"/>
        <v>0</v>
      </c>
      <c r="U21" s="6">
        <v>0</v>
      </c>
      <c r="V21" s="6"/>
      <c r="W21" s="7">
        <f t="shared" si="7"/>
        <v>0</v>
      </c>
    </row>
    <row r="22" spans="1:23" s="4" customFormat="1">
      <c r="A22" s="9" t="s">
        <v>49</v>
      </c>
      <c r="B22" s="10" t="s">
        <v>25</v>
      </c>
      <c r="C22" s="6">
        <v>29</v>
      </c>
      <c r="D22" s="6">
        <f t="shared" si="0"/>
        <v>32</v>
      </c>
      <c r="E22" s="7">
        <f t="shared" si="1"/>
        <v>3</v>
      </c>
      <c r="F22" s="6">
        <v>0</v>
      </c>
      <c r="G22" s="6"/>
      <c r="H22" s="7">
        <f t="shared" si="2"/>
        <v>0</v>
      </c>
      <c r="I22" s="6">
        <v>10</v>
      </c>
      <c r="J22" s="6">
        <v>10</v>
      </c>
      <c r="K22" s="7">
        <f t="shared" si="3"/>
        <v>0</v>
      </c>
      <c r="L22" s="6">
        <v>0</v>
      </c>
      <c r="M22" s="6"/>
      <c r="N22" s="7">
        <f t="shared" si="4"/>
        <v>0</v>
      </c>
      <c r="O22" s="6">
        <v>10</v>
      </c>
      <c r="P22" s="6">
        <v>12</v>
      </c>
      <c r="Q22" s="7">
        <f t="shared" si="5"/>
        <v>2</v>
      </c>
      <c r="R22" s="6">
        <v>9</v>
      </c>
      <c r="S22" s="6">
        <v>10</v>
      </c>
      <c r="T22" s="7">
        <f t="shared" si="6"/>
        <v>1</v>
      </c>
      <c r="U22" s="6">
        <v>0</v>
      </c>
      <c r="V22" s="6"/>
      <c r="W22" s="7">
        <f t="shared" si="7"/>
        <v>0</v>
      </c>
    </row>
    <row r="23" spans="1:23" s="4" customFormat="1">
      <c r="A23" s="9" t="s">
        <v>49</v>
      </c>
      <c r="B23" s="10" t="s">
        <v>26</v>
      </c>
      <c r="C23" s="6">
        <v>21</v>
      </c>
      <c r="D23" s="6">
        <f t="shared" si="0"/>
        <v>22</v>
      </c>
      <c r="E23" s="7">
        <f t="shared" si="1"/>
        <v>1</v>
      </c>
      <c r="F23" s="6">
        <v>0</v>
      </c>
      <c r="G23" s="6"/>
      <c r="H23" s="7">
        <f t="shared" si="2"/>
        <v>0</v>
      </c>
      <c r="I23" s="6">
        <v>0</v>
      </c>
      <c r="J23" s="6"/>
      <c r="K23" s="7">
        <f t="shared" si="3"/>
        <v>0</v>
      </c>
      <c r="L23" s="6">
        <v>0</v>
      </c>
      <c r="M23" s="6"/>
      <c r="N23" s="7">
        <f t="shared" si="4"/>
        <v>0</v>
      </c>
      <c r="O23" s="6">
        <v>11</v>
      </c>
      <c r="P23" s="6">
        <v>12</v>
      </c>
      <c r="Q23" s="7">
        <f t="shared" si="5"/>
        <v>1</v>
      </c>
      <c r="R23" s="6">
        <v>10</v>
      </c>
      <c r="S23" s="6">
        <v>10</v>
      </c>
      <c r="T23" s="7">
        <f t="shared" si="6"/>
        <v>0</v>
      </c>
      <c r="U23" s="6">
        <v>0</v>
      </c>
      <c r="V23" s="6"/>
      <c r="W23" s="7">
        <f t="shared" si="7"/>
        <v>0</v>
      </c>
    </row>
    <row r="24" spans="1:23" s="5" customFormat="1">
      <c r="A24" s="14" t="s">
        <v>19</v>
      </c>
      <c r="B24" s="15"/>
      <c r="C24" s="8">
        <v>138</v>
      </c>
      <c r="D24" s="8">
        <f t="shared" si="0"/>
        <v>146</v>
      </c>
      <c r="E24" s="13">
        <f t="shared" si="1"/>
        <v>8</v>
      </c>
      <c r="F24" s="8">
        <v>0</v>
      </c>
      <c r="G24" s="8"/>
      <c r="H24" s="13">
        <f t="shared" si="2"/>
        <v>0</v>
      </c>
      <c r="I24" s="8">
        <v>10</v>
      </c>
      <c r="J24" s="8">
        <f>SUM(J22:J23)</f>
        <v>10</v>
      </c>
      <c r="K24" s="13">
        <f t="shared" si="3"/>
        <v>0</v>
      </c>
      <c r="L24" s="8">
        <v>19</v>
      </c>
      <c r="M24" s="8">
        <f>SUM(M21:M23)</f>
        <v>20</v>
      </c>
      <c r="N24" s="13">
        <f t="shared" si="4"/>
        <v>1</v>
      </c>
      <c r="O24" s="8">
        <v>39</v>
      </c>
      <c r="P24" s="8">
        <f>SUM(P20:P23)</f>
        <v>41</v>
      </c>
      <c r="Q24" s="13">
        <f t="shared" si="5"/>
        <v>2</v>
      </c>
      <c r="R24" s="8">
        <v>29</v>
      </c>
      <c r="S24" s="8">
        <f>SUM(S20:S23)</f>
        <v>30</v>
      </c>
      <c r="T24" s="13">
        <f t="shared" si="6"/>
        <v>1</v>
      </c>
      <c r="U24" s="8">
        <v>41</v>
      </c>
      <c r="V24" s="8">
        <f>SUM(V17:V23)</f>
        <v>45</v>
      </c>
      <c r="W24" s="13">
        <f t="shared" si="7"/>
        <v>4</v>
      </c>
    </row>
    <row r="25" spans="1:23" s="4" customFormat="1" ht="16.5" customHeight="1">
      <c r="A25" s="9" t="s">
        <v>27</v>
      </c>
      <c r="B25" s="10" t="s">
        <v>14</v>
      </c>
      <c r="C25" s="6">
        <v>230</v>
      </c>
      <c r="D25" s="6">
        <f t="shared" si="0"/>
        <v>229</v>
      </c>
      <c r="E25" s="7">
        <f t="shared" si="1"/>
        <v>-1</v>
      </c>
      <c r="F25" s="6">
        <v>60</v>
      </c>
      <c r="G25" s="6">
        <v>58</v>
      </c>
      <c r="H25" s="7">
        <f t="shared" si="2"/>
        <v>-2</v>
      </c>
      <c r="I25" s="6">
        <v>70</v>
      </c>
      <c r="J25" s="6">
        <v>71</v>
      </c>
      <c r="K25" s="7">
        <f t="shared" si="3"/>
        <v>1</v>
      </c>
      <c r="L25" s="6">
        <v>68</v>
      </c>
      <c r="M25" s="6">
        <v>65</v>
      </c>
      <c r="N25" s="7">
        <f t="shared" si="4"/>
        <v>-3</v>
      </c>
      <c r="O25" s="6">
        <v>32</v>
      </c>
      <c r="P25" s="6">
        <v>35</v>
      </c>
      <c r="Q25" s="7">
        <f t="shared" si="5"/>
        <v>3</v>
      </c>
      <c r="R25" s="6">
        <v>0</v>
      </c>
      <c r="S25" s="6"/>
      <c r="T25" s="7">
        <f t="shared" si="6"/>
        <v>0</v>
      </c>
      <c r="U25" s="6">
        <v>0</v>
      </c>
      <c r="V25" s="6"/>
      <c r="W25" s="7">
        <f t="shared" si="7"/>
        <v>0</v>
      </c>
    </row>
    <row r="26" spans="1:23" s="4" customFormat="1" ht="30">
      <c r="A26" s="9" t="s">
        <v>27</v>
      </c>
      <c r="B26" s="10" t="s">
        <v>28</v>
      </c>
      <c r="C26" s="6">
        <v>29</v>
      </c>
      <c r="D26" s="6">
        <f t="shared" si="0"/>
        <v>30</v>
      </c>
      <c r="E26" s="7">
        <f t="shared" si="1"/>
        <v>1</v>
      </c>
      <c r="F26" s="6">
        <v>0</v>
      </c>
      <c r="G26" s="6"/>
      <c r="H26" s="7">
        <f t="shared" si="2"/>
        <v>0</v>
      </c>
      <c r="I26" s="6">
        <v>1</v>
      </c>
      <c r="J26" s="6">
        <v>0</v>
      </c>
      <c r="K26" s="7">
        <f t="shared" si="3"/>
        <v>-1</v>
      </c>
      <c r="L26" s="6">
        <v>9</v>
      </c>
      <c r="M26" s="6">
        <v>10</v>
      </c>
      <c r="N26" s="7">
        <f t="shared" si="4"/>
        <v>1</v>
      </c>
      <c r="O26" s="6">
        <v>10</v>
      </c>
      <c r="P26" s="6">
        <v>10</v>
      </c>
      <c r="Q26" s="7">
        <f t="shared" si="5"/>
        <v>0</v>
      </c>
      <c r="R26" s="6">
        <v>9</v>
      </c>
      <c r="S26" s="6">
        <v>10</v>
      </c>
      <c r="T26" s="7">
        <f t="shared" si="6"/>
        <v>1</v>
      </c>
      <c r="U26" s="6">
        <v>0</v>
      </c>
      <c r="V26" s="6"/>
      <c r="W26" s="7">
        <f t="shared" si="7"/>
        <v>0</v>
      </c>
    </row>
    <row r="27" spans="1:23" s="5" customFormat="1">
      <c r="A27" s="14" t="s">
        <v>27</v>
      </c>
      <c r="B27" s="15"/>
      <c r="C27" s="8">
        <v>259</v>
      </c>
      <c r="D27" s="8">
        <f t="shared" si="0"/>
        <v>259</v>
      </c>
      <c r="E27" s="13">
        <f t="shared" si="1"/>
        <v>0</v>
      </c>
      <c r="F27" s="8">
        <v>60</v>
      </c>
      <c r="G27" s="8">
        <f>SUM(G25:G26)</f>
        <v>58</v>
      </c>
      <c r="H27" s="13">
        <f t="shared" si="2"/>
        <v>-2</v>
      </c>
      <c r="I27" s="8">
        <v>71</v>
      </c>
      <c r="J27" s="8">
        <f>SUM(J25:J26)</f>
        <v>71</v>
      </c>
      <c r="K27" s="13">
        <f t="shared" si="3"/>
        <v>0</v>
      </c>
      <c r="L27" s="8">
        <v>77</v>
      </c>
      <c r="M27" s="8">
        <f>SUM(M25:M26)</f>
        <v>75</v>
      </c>
      <c r="N27" s="13">
        <f t="shared" si="4"/>
        <v>-2</v>
      </c>
      <c r="O27" s="8">
        <v>42</v>
      </c>
      <c r="P27" s="8">
        <f>SUM(P25:P26)</f>
        <v>45</v>
      </c>
      <c r="Q27" s="13">
        <f t="shared" si="5"/>
        <v>3</v>
      </c>
      <c r="R27" s="8">
        <v>9</v>
      </c>
      <c r="S27" s="8">
        <f>SUM(S25:S26)</f>
        <v>10</v>
      </c>
      <c r="T27" s="13">
        <f t="shared" si="6"/>
        <v>1</v>
      </c>
      <c r="U27" s="8">
        <v>0</v>
      </c>
      <c r="V27" s="8"/>
      <c r="W27" s="13">
        <f t="shared" si="7"/>
        <v>0</v>
      </c>
    </row>
    <row r="28" spans="1:23" s="4" customFormat="1">
      <c r="A28" s="9" t="s">
        <v>29</v>
      </c>
      <c r="B28" s="10" t="s">
        <v>20</v>
      </c>
      <c r="C28" s="6">
        <v>26</v>
      </c>
      <c r="D28" s="6">
        <f t="shared" si="0"/>
        <v>30</v>
      </c>
      <c r="E28" s="7">
        <f t="shared" si="1"/>
        <v>4</v>
      </c>
      <c r="F28" s="6">
        <v>0</v>
      </c>
      <c r="G28" s="6"/>
      <c r="H28" s="7">
        <f t="shared" si="2"/>
        <v>0</v>
      </c>
      <c r="I28" s="6">
        <v>0</v>
      </c>
      <c r="J28" s="6"/>
      <c r="K28" s="7">
        <f t="shared" si="3"/>
        <v>0</v>
      </c>
      <c r="L28" s="6">
        <v>0</v>
      </c>
      <c r="M28" s="6"/>
      <c r="N28" s="7">
        <f t="shared" si="4"/>
        <v>0</v>
      </c>
      <c r="O28" s="6">
        <v>0</v>
      </c>
      <c r="P28" s="6"/>
      <c r="Q28" s="7">
        <f t="shared" si="5"/>
        <v>0</v>
      </c>
      <c r="R28" s="6">
        <v>0</v>
      </c>
      <c r="S28" s="6"/>
      <c r="T28" s="7">
        <f t="shared" si="6"/>
        <v>0</v>
      </c>
      <c r="U28" s="6">
        <v>26</v>
      </c>
      <c r="V28" s="6">
        <v>30</v>
      </c>
      <c r="W28" s="7">
        <f t="shared" si="7"/>
        <v>4</v>
      </c>
    </row>
    <row r="29" spans="1:23" s="4" customFormat="1">
      <c r="A29" s="9" t="s">
        <v>29</v>
      </c>
      <c r="B29" s="10" t="s">
        <v>25</v>
      </c>
      <c r="C29" s="6">
        <v>9</v>
      </c>
      <c r="D29" s="6">
        <f t="shared" si="0"/>
        <v>12</v>
      </c>
      <c r="E29" s="7">
        <f t="shared" si="1"/>
        <v>3</v>
      </c>
      <c r="F29" s="6">
        <v>0</v>
      </c>
      <c r="G29" s="6"/>
      <c r="H29" s="7">
        <f t="shared" si="2"/>
        <v>0</v>
      </c>
      <c r="I29" s="6">
        <v>0</v>
      </c>
      <c r="J29" s="6"/>
      <c r="K29" s="7">
        <f t="shared" si="3"/>
        <v>0</v>
      </c>
      <c r="L29" s="6">
        <v>0</v>
      </c>
      <c r="M29" s="6"/>
      <c r="N29" s="7">
        <f t="shared" si="4"/>
        <v>0</v>
      </c>
      <c r="O29" s="6">
        <v>0</v>
      </c>
      <c r="P29" s="6"/>
      <c r="Q29" s="7">
        <f t="shared" si="5"/>
        <v>0</v>
      </c>
      <c r="R29" s="6">
        <v>9</v>
      </c>
      <c r="S29" s="6">
        <v>12</v>
      </c>
      <c r="T29" s="7">
        <f t="shared" si="6"/>
        <v>3</v>
      </c>
      <c r="U29" s="6">
        <v>0</v>
      </c>
      <c r="V29" s="6"/>
      <c r="W29" s="7">
        <f t="shared" si="7"/>
        <v>0</v>
      </c>
    </row>
    <row r="30" spans="1:23" s="5" customFormat="1">
      <c r="A30" s="14" t="s">
        <v>29</v>
      </c>
      <c r="B30" s="15"/>
      <c r="C30" s="8">
        <v>35</v>
      </c>
      <c r="D30" s="8">
        <f t="shared" si="0"/>
        <v>42</v>
      </c>
      <c r="E30" s="13">
        <f t="shared" si="1"/>
        <v>7</v>
      </c>
      <c r="F30" s="8">
        <v>0</v>
      </c>
      <c r="G30" s="8"/>
      <c r="H30" s="13">
        <f t="shared" si="2"/>
        <v>0</v>
      </c>
      <c r="I30" s="8">
        <v>0</v>
      </c>
      <c r="J30" s="8"/>
      <c r="K30" s="13">
        <f t="shared" si="3"/>
        <v>0</v>
      </c>
      <c r="L30" s="8">
        <v>0</v>
      </c>
      <c r="M30" s="8"/>
      <c r="N30" s="13">
        <f t="shared" si="4"/>
        <v>0</v>
      </c>
      <c r="O30" s="8">
        <v>0</v>
      </c>
      <c r="P30" s="8"/>
      <c r="Q30" s="13">
        <f t="shared" si="5"/>
        <v>0</v>
      </c>
      <c r="R30" s="8">
        <v>9</v>
      </c>
      <c r="S30" s="8">
        <f>SUM(S29)</f>
        <v>12</v>
      </c>
      <c r="T30" s="13">
        <f t="shared" si="6"/>
        <v>3</v>
      </c>
      <c r="U30" s="8">
        <v>26</v>
      </c>
      <c r="V30" s="8">
        <f>SUM(V28:V29)</f>
        <v>30</v>
      </c>
      <c r="W30" s="13">
        <f t="shared" si="7"/>
        <v>4</v>
      </c>
    </row>
    <row r="31" spans="1:23" s="4" customFormat="1">
      <c r="A31" s="9" t="s">
        <v>30</v>
      </c>
      <c r="B31" s="10" t="s">
        <v>31</v>
      </c>
      <c r="C31" s="6">
        <v>9</v>
      </c>
      <c r="D31" s="6">
        <f t="shared" si="0"/>
        <v>0</v>
      </c>
      <c r="E31" s="7">
        <f t="shared" si="1"/>
        <v>-9</v>
      </c>
      <c r="F31" s="6">
        <v>0</v>
      </c>
      <c r="G31" s="6"/>
      <c r="H31" s="7">
        <f t="shared" si="2"/>
        <v>0</v>
      </c>
      <c r="I31" s="6">
        <v>6</v>
      </c>
      <c r="J31" s="6"/>
      <c r="K31" s="7">
        <f t="shared" si="3"/>
        <v>-6</v>
      </c>
      <c r="L31" s="6">
        <v>0</v>
      </c>
      <c r="M31" s="6"/>
      <c r="N31" s="7">
        <f t="shared" si="4"/>
        <v>0</v>
      </c>
      <c r="O31" s="6">
        <v>3</v>
      </c>
      <c r="P31" s="6"/>
      <c r="Q31" s="7">
        <f t="shared" si="5"/>
        <v>-3</v>
      </c>
      <c r="R31" s="6">
        <v>0</v>
      </c>
      <c r="S31" s="6"/>
      <c r="T31" s="7">
        <f t="shared" si="6"/>
        <v>0</v>
      </c>
      <c r="U31" s="6">
        <v>0</v>
      </c>
      <c r="V31" s="6"/>
      <c r="W31" s="7">
        <f t="shared" si="7"/>
        <v>0</v>
      </c>
    </row>
    <row r="32" spans="1:23" s="4" customFormat="1">
      <c r="A32" s="9" t="s">
        <v>30</v>
      </c>
      <c r="B32" s="10" t="s">
        <v>32</v>
      </c>
      <c r="C32" s="6">
        <v>9</v>
      </c>
      <c r="D32" s="6">
        <f t="shared" si="0"/>
        <v>0</v>
      </c>
      <c r="E32" s="7">
        <f t="shared" si="1"/>
        <v>-9</v>
      </c>
      <c r="F32" s="6">
        <v>0</v>
      </c>
      <c r="G32" s="6"/>
      <c r="H32" s="7">
        <f t="shared" si="2"/>
        <v>0</v>
      </c>
      <c r="I32" s="6">
        <v>0</v>
      </c>
      <c r="J32" s="6"/>
      <c r="K32" s="7">
        <f t="shared" si="3"/>
        <v>0</v>
      </c>
      <c r="L32" s="6">
        <v>0</v>
      </c>
      <c r="M32" s="6"/>
      <c r="N32" s="7">
        <f t="shared" si="4"/>
        <v>0</v>
      </c>
      <c r="O32" s="6">
        <v>0</v>
      </c>
      <c r="P32" s="6"/>
      <c r="Q32" s="7">
        <f t="shared" si="5"/>
        <v>0</v>
      </c>
      <c r="R32" s="6">
        <v>9</v>
      </c>
      <c r="S32" s="6">
        <v>0</v>
      </c>
      <c r="T32" s="7">
        <f t="shared" si="6"/>
        <v>-9</v>
      </c>
      <c r="U32" s="6">
        <v>0</v>
      </c>
      <c r="V32" s="6"/>
      <c r="W32" s="7">
        <f t="shared" si="7"/>
        <v>0</v>
      </c>
    </row>
    <row r="33" spans="1:23" s="5" customFormat="1">
      <c r="A33" s="14" t="s">
        <v>30</v>
      </c>
      <c r="B33" s="15"/>
      <c r="C33" s="8">
        <v>18</v>
      </c>
      <c r="D33" s="8">
        <f t="shared" si="0"/>
        <v>0</v>
      </c>
      <c r="E33" s="13">
        <f t="shared" si="1"/>
        <v>-18</v>
      </c>
      <c r="F33" s="8">
        <v>0</v>
      </c>
      <c r="G33" s="8"/>
      <c r="H33" s="13">
        <f t="shared" si="2"/>
        <v>0</v>
      </c>
      <c r="I33" s="8">
        <v>6</v>
      </c>
      <c r="J33" s="8"/>
      <c r="K33" s="13">
        <f t="shared" si="3"/>
        <v>-6</v>
      </c>
      <c r="L33" s="8">
        <v>0</v>
      </c>
      <c r="M33" s="8"/>
      <c r="N33" s="13">
        <f t="shared" si="4"/>
        <v>0</v>
      </c>
      <c r="O33" s="8">
        <v>3</v>
      </c>
      <c r="P33" s="8"/>
      <c r="Q33" s="13">
        <f t="shared" si="5"/>
        <v>-3</v>
      </c>
      <c r="R33" s="8">
        <v>9</v>
      </c>
      <c r="S33" s="8">
        <v>0</v>
      </c>
      <c r="T33" s="13">
        <f t="shared" si="6"/>
        <v>-9</v>
      </c>
      <c r="U33" s="8">
        <v>0</v>
      </c>
      <c r="V33" s="8"/>
      <c r="W33" s="13">
        <f t="shared" si="7"/>
        <v>0</v>
      </c>
    </row>
    <row r="34" spans="1:23" s="4" customFormat="1">
      <c r="A34" s="9" t="s">
        <v>33</v>
      </c>
      <c r="B34" s="10" t="s">
        <v>34</v>
      </c>
      <c r="C34" s="6">
        <v>8</v>
      </c>
      <c r="D34" s="6">
        <f t="shared" si="0"/>
        <v>12</v>
      </c>
      <c r="E34" s="7">
        <f t="shared" si="1"/>
        <v>4</v>
      </c>
      <c r="F34" s="6">
        <v>0</v>
      </c>
      <c r="G34" s="6"/>
      <c r="H34" s="7">
        <f t="shared" si="2"/>
        <v>0</v>
      </c>
      <c r="I34" s="6">
        <v>0</v>
      </c>
      <c r="J34" s="6"/>
      <c r="K34" s="7">
        <f t="shared" si="3"/>
        <v>0</v>
      </c>
      <c r="L34" s="6">
        <v>0</v>
      </c>
      <c r="M34" s="6"/>
      <c r="N34" s="7">
        <f t="shared" si="4"/>
        <v>0</v>
      </c>
      <c r="O34" s="6">
        <v>0</v>
      </c>
      <c r="P34" s="6"/>
      <c r="Q34" s="7">
        <f t="shared" si="5"/>
        <v>0</v>
      </c>
      <c r="R34" s="6">
        <v>0</v>
      </c>
      <c r="S34" s="6"/>
      <c r="T34" s="7">
        <f t="shared" si="6"/>
        <v>0</v>
      </c>
      <c r="U34" s="6">
        <v>8</v>
      </c>
      <c r="V34" s="6">
        <v>12</v>
      </c>
      <c r="W34" s="7">
        <f t="shared" si="7"/>
        <v>4</v>
      </c>
    </row>
    <row r="35" spans="1:23" s="5" customFormat="1">
      <c r="A35" s="14" t="s">
        <v>33</v>
      </c>
      <c r="B35" s="15"/>
      <c r="C35" s="8">
        <v>8</v>
      </c>
      <c r="D35" s="8">
        <f t="shared" si="0"/>
        <v>12</v>
      </c>
      <c r="E35" s="13">
        <f t="shared" si="1"/>
        <v>4</v>
      </c>
      <c r="F35" s="8">
        <v>0</v>
      </c>
      <c r="G35" s="8"/>
      <c r="H35" s="13">
        <f t="shared" si="2"/>
        <v>0</v>
      </c>
      <c r="I35" s="8">
        <v>0</v>
      </c>
      <c r="J35" s="8"/>
      <c r="K35" s="13">
        <f t="shared" si="3"/>
        <v>0</v>
      </c>
      <c r="L35" s="8">
        <v>0</v>
      </c>
      <c r="M35" s="8"/>
      <c r="N35" s="13">
        <f t="shared" si="4"/>
        <v>0</v>
      </c>
      <c r="O35" s="8">
        <v>0</v>
      </c>
      <c r="P35" s="8"/>
      <c r="Q35" s="13">
        <f t="shared" si="5"/>
        <v>0</v>
      </c>
      <c r="R35" s="8">
        <v>0</v>
      </c>
      <c r="S35" s="8"/>
      <c r="T35" s="13">
        <f t="shared" si="6"/>
        <v>0</v>
      </c>
      <c r="U35" s="8">
        <v>8</v>
      </c>
      <c r="V35" s="8">
        <f>SUM(V34)</f>
        <v>12</v>
      </c>
      <c r="W35" s="13">
        <f t="shared" si="7"/>
        <v>4</v>
      </c>
    </row>
    <row r="36" spans="1:23" s="5" customFormat="1">
      <c r="A36" s="14" t="s">
        <v>35</v>
      </c>
      <c r="B36" s="15"/>
      <c r="C36" s="8">
        <v>675</v>
      </c>
      <c r="D36" s="8">
        <f t="shared" si="0"/>
        <v>745</v>
      </c>
      <c r="E36" s="13">
        <f t="shared" si="1"/>
        <v>70</v>
      </c>
      <c r="F36" s="8">
        <v>88</v>
      </c>
      <c r="G36" s="8">
        <f>SUM(G27+G6)</f>
        <v>83</v>
      </c>
      <c r="H36" s="13">
        <f t="shared" si="2"/>
        <v>-5</v>
      </c>
      <c r="I36" s="8">
        <v>112</v>
      </c>
      <c r="J36" s="8">
        <f>SUM(J27+J24+J16+J6)</f>
        <v>116</v>
      </c>
      <c r="K36" s="13">
        <f t="shared" si="3"/>
        <v>4</v>
      </c>
      <c r="L36" s="8">
        <v>116</v>
      </c>
      <c r="M36" s="8">
        <f>SUM(M27+M24+M6)</f>
        <v>120</v>
      </c>
      <c r="N36" s="13">
        <f t="shared" si="4"/>
        <v>4</v>
      </c>
      <c r="O36" s="8">
        <v>120</v>
      </c>
      <c r="P36" s="8">
        <f>SUM(P27+P24+P16+P6)</f>
        <v>129</v>
      </c>
      <c r="Q36" s="13">
        <f t="shared" si="5"/>
        <v>9</v>
      </c>
      <c r="R36" s="8">
        <v>112</v>
      </c>
      <c r="S36" s="8">
        <f>SUM(S33+S30+S27+S24+S16+S13+S6)</f>
        <v>135</v>
      </c>
      <c r="T36" s="13">
        <f t="shared" si="6"/>
        <v>23</v>
      </c>
      <c r="U36" s="8">
        <v>127</v>
      </c>
      <c r="V36" s="8">
        <f>SUM(V35+V30+V24+V16+V13+V8+V6)</f>
        <v>162</v>
      </c>
      <c r="W36" s="13">
        <f t="shared" si="7"/>
        <v>35</v>
      </c>
    </row>
  </sheetData>
  <mergeCells count="20">
    <mergeCell ref="A1:W1"/>
    <mergeCell ref="A35:B35"/>
    <mergeCell ref="A36:B36"/>
    <mergeCell ref="C2:E2"/>
    <mergeCell ref="I2:K2"/>
    <mergeCell ref="L2:N2"/>
    <mergeCell ref="O2:Q2"/>
    <mergeCell ref="R2:T2"/>
    <mergeCell ref="U2:W2"/>
    <mergeCell ref="F2:H2"/>
    <mergeCell ref="A24:B24"/>
    <mergeCell ref="A27:B27"/>
    <mergeCell ref="A2:A3"/>
    <mergeCell ref="B2:B3"/>
    <mergeCell ref="A33:B33"/>
    <mergeCell ref="A16:B16"/>
    <mergeCell ref="A13:B13"/>
    <mergeCell ref="A8:B8"/>
    <mergeCell ref="A6:B6"/>
    <mergeCell ref="A30:B30"/>
  </mergeCells>
  <pageMargins left="0.25" right="0.25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6"/>
  <sheetViews>
    <sheetView tabSelected="1" workbookViewId="0">
      <selection activeCell="A17" sqref="A17"/>
    </sheetView>
  </sheetViews>
  <sheetFormatPr defaultRowHeight="15"/>
  <cols>
    <col min="1" max="1" width="10.28515625" style="37" customWidth="1"/>
    <col min="2" max="2" width="55.42578125" customWidth="1"/>
    <col min="3" max="3" width="5.140625" customWidth="1"/>
    <col min="4" max="5" width="5.140625" style="27" customWidth="1"/>
    <col min="6" max="6" width="5.140625" customWidth="1"/>
    <col min="7" max="8" width="5.140625" style="27" customWidth="1"/>
    <col min="9" max="11" width="5.140625" customWidth="1"/>
  </cols>
  <sheetData>
    <row r="1" spans="1:11">
      <c r="A1" s="33" t="s">
        <v>56</v>
      </c>
      <c r="B1" s="33"/>
      <c r="C1" s="33"/>
      <c r="D1" s="33"/>
      <c r="E1" s="33"/>
      <c r="F1" s="33"/>
      <c r="G1" s="33"/>
      <c r="H1" s="33"/>
      <c r="I1" s="33"/>
      <c r="J1" s="33"/>
      <c r="K1" s="33"/>
    </row>
    <row r="2" spans="1:11">
      <c r="A2" s="35" t="s">
        <v>51</v>
      </c>
      <c r="B2" s="29" t="s">
        <v>52</v>
      </c>
      <c r="C2" s="28" t="s">
        <v>38</v>
      </c>
      <c r="D2" s="28"/>
      <c r="E2" s="28"/>
      <c r="F2" s="28" t="s">
        <v>1</v>
      </c>
      <c r="G2" s="28"/>
      <c r="H2" s="28"/>
      <c r="I2" s="28" t="s">
        <v>2</v>
      </c>
      <c r="J2" s="28"/>
      <c r="K2" s="28"/>
    </row>
    <row r="3" spans="1:11" ht="201" customHeight="1">
      <c r="A3" s="35"/>
      <c r="B3" s="29"/>
      <c r="C3" s="30" t="s">
        <v>53</v>
      </c>
      <c r="D3" s="31" t="s">
        <v>54</v>
      </c>
      <c r="E3" s="32" t="s">
        <v>40</v>
      </c>
      <c r="F3" s="30" t="s">
        <v>53</v>
      </c>
      <c r="G3" s="31" t="s">
        <v>41</v>
      </c>
      <c r="H3" s="32" t="s">
        <v>40</v>
      </c>
      <c r="I3" s="30" t="s">
        <v>53</v>
      </c>
      <c r="J3" s="31" t="s">
        <v>55</v>
      </c>
      <c r="K3" s="32" t="s">
        <v>40</v>
      </c>
    </row>
    <row r="4" spans="1:11">
      <c r="A4" s="36">
        <v>36930</v>
      </c>
      <c r="B4" s="34" t="s">
        <v>57</v>
      </c>
      <c r="C4" s="38">
        <v>57</v>
      </c>
      <c r="D4" s="38">
        <f>G4+J4</f>
        <v>90</v>
      </c>
      <c r="E4" s="38">
        <f>D4-C4</f>
        <v>33</v>
      </c>
      <c r="F4" s="38">
        <v>37</v>
      </c>
      <c r="G4" s="38">
        <v>40</v>
      </c>
      <c r="H4" s="38">
        <f>G4-F4</f>
        <v>3</v>
      </c>
      <c r="I4" s="38">
        <v>20</v>
      </c>
      <c r="J4" s="38">
        <v>50</v>
      </c>
      <c r="K4" s="38">
        <f>J4-I4</f>
        <v>30</v>
      </c>
    </row>
    <row r="5" spans="1:11">
      <c r="A5" s="36">
        <v>38025</v>
      </c>
      <c r="B5" s="34" t="s">
        <v>58</v>
      </c>
      <c r="C5" s="38">
        <v>48</v>
      </c>
      <c r="D5" s="38">
        <f t="shared" ref="D5:D11" si="0">G5+J5</f>
        <v>55</v>
      </c>
      <c r="E5" s="38">
        <f t="shared" ref="E5:E16" si="1">D5-C5</f>
        <v>7</v>
      </c>
      <c r="F5" s="38">
        <v>23</v>
      </c>
      <c r="G5" s="38">
        <v>25</v>
      </c>
      <c r="H5" s="38">
        <f t="shared" ref="H5:H11" si="2">G5-F5</f>
        <v>2</v>
      </c>
      <c r="I5" s="38">
        <v>25</v>
      </c>
      <c r="J5" s="38">
        <v>30</v>
      </c>
      <c r="K5" s="38">
        <f t="shared" ref="K5:K11" si="3">J5-I5</f>
        <v>5</v>
      </c>
    </row>
    <row r="6" spans="1:11">
      <c r="A6" s="36">
        <v>36931</v>
      </c>
      <c r="B6" s="34" t="s">
        <v>59</v>
      </c>
      <c r="C6" s="38">
        <v>15</v>
      </c>
      <c r="D6" s="38">
        <f t="shared" si="0"/>
        <v>25</v>
      </c>
      <c r="E6" s="38">
        <f t="shared" si="1"/>
        <v>10</v>
      </c>
      <c r="F6" s="38">
        <v>15</v>
      </c>
      <c r="G6" s="38">
        <v>25</v>
      </c>
      <c r="H6" s="38">
        <f t="shared" si="2"/>
        <v>10</v>
      </c>
      <c r="I6" s="38">
        <v>0</v>
      </c>
      <c r="J6" s="38">
        <v>0</v>
      </c>
      <c r="K6" s="38">
        <f t="shared" si="3"/>
        <v>0</v>
      </c>
    </row>
    <row r="7" spans="1:11">
      <c r="A7" s="36">
        <v>37661</v>
      </c>
      <c r="B7" s="34" t="s">
        <v>60</v>
      </c>
      <c r="C7" s="38">
        <v>17</v>
      </c>
      <c r="D7" s="38">
        <f t="shared" si="0"/>
        <v>25</v>
      </c>
      <c r="E7" s="38">
        <f t="shared" si="1"/>
        <v>8</v>
      </c>
      <c r="F7" s="38">
        <v>16</v>
      </c>
      <c r="G7" s="38">
        <v>25</v>
      </c>
      <c r="H7" s="38">
        <f t="shared" si="2"/>
        <v>9</v>
      </c>
      <c r="I7" s="38">
        <v>1</v>
      </c>
      <c r="J7" s="38">
        <v>0</v>
      </c>
      <c r="K7" s="38">
        <f t="shared" si="3"/>
        <v>-1</v>
      </c>
    </row>
    <row r="8" spans="1:11">
      <c r="A8" s="36">
        <v>37662</v>
      </c>
      <c r="B8" s="34" t="s">
        <v>61</v>
      </c>
      <c r="C8" s="38">
        <v>24</v>
      </c>
      <c r="D8" s="38">
        <f t="shared" si="0"/>
        <v>30</v>
      </c>
      <c r="E8" s="38">
        <f t="shared" si="1"/>
        <v>6</v>
      </c>
      <c r="F8" s="38">
        <v>2</v>
      </c>
      <c r="G8" s="38">
        <v>0</v>
      </c>
      <c r="H8" s="38">
        <f t="shared" si="2"/>
        <v>-2</v>
      </c>
      <c r="I8" s="38">
        <v>22</v>
      </c>
      <c r="J8" s="38">
        <v>30</v>
      </c>
      <c r="K8" s="38">
        <f t="shared" si="3"/>
        <v>8</v>
      </c>
    </row>
    <row r="9" spans="1:11">
      <c r="A9" s="36">
        <v>39855</v>
      </c>
      <c r="B9" s="34" t="s">
        <v>62</v>
      </c>
      <c r="C9" s="38">
        <v>19</v>
      </c>
      <c r="D9" s="38">
        <f t="shared" si="0"/>
        <v>30</v>
      </c>
      <c r="E9" s="38">
        <f t="shared" si="1"/>
        <v>11</v>
      </c>
      <c r="F9" s="38">
        <v>0</v>
      </c>
      <c r="G9" s="38">
        <v>0</v>
      </c>
      <c r="H9" s="38">
        <f t="shared" si="2"/>
        <v>0</v>
      </c>
      <c r="I9" s="38">
        <v>19</v>
      </c>
      <c r="J9" s="38">
        <v>30</v>
      </c>
      <c r="K9" s="38">
        <f t="shared" si="3"/>
        <v>11</v>
      </c>
    </row>
    <row r="10" spans="1:11">
      <c r="A10" s="36">
        <v>38770</v>
      </c>
      <c r="B10" s="34" t="s">
        <v>63</v>
      </c>
      <c r="C10" s="38">
        <v>35</v>
      </c>
      <c r="D10" s="38">
        <f t="shared" si="0"/>
        <v>55</v>
      </c>
      <c r="E10" s="38">
        <f t="shared" si="1"/>
        <v>20</v>
      </c>
      <c r="F10" s="38">
        <v>23</v>
      </c>
      <c r="G10" s="38">
        <v>25</v>
      </c>
      <c r="H10" s="38">
        <f t="shared" si="2"/>
        <v>2</v>
      </c>
      <c r="I10" s="38">
        <v>12</v>
      </c>
      <c r="J10" s="38">
        <v>30</v>
      </c>
      <c r="K10" s="38">
        <f t="shared" si="3"/>
        <v>18</v>
      </c>
    </row>
    <row r="11" spans="1:11" s="39" customFormat="1">
      <c r="A11" s="40" t="s">
        <v>64</v>
      </c>
      <c r="B11" s="40"/>
      <c r="C11" s="41">
        <v>215</v>
      </c>
      <c r="D11" s="41">
        <f t="shared" si="0"/>
        <v>310</v>
      </c>
      <c r="E11" s="41">
        <f t="shared" si="1"/>
        <v>95</v>
      </c>
      <c r="F11" s="41">
        <v>116</v>
      </c>
      <c r="G11" s="41">
        <f>SUM(G4:G10)</f>
        <v>140</v>
      </c>
      <c r="H11" s="41">
        <f t="shared" si="2"/>
        <v>24</v>
      </c>
      <c r="I11" s="41">
        <v>99</v>
      </c>
      <c r="J11" s="41">
        <f>SUM(J4:J10)</f>
        <v>170</v>
      </c>
      <c r="K11" s="41">
        <f t="shared" si="3"/>
        <v>71</v>
      </c>
    </row>
    <row r="12" spans="1:11">
      <c r="A12" s="44" t="s">
        <v>66</v>
      </c>
      <c r="B12" s="34" t="s">
        <v>67</v>
      </c>
      <c r="C12" s="38">
        <v>21</v>
      </c>
      <c r="D12" s="38">
        <f>G12+J12</f>
        <v>25</v>
      </c>
      <c r="E12" s="38">
        <f t="shared" si="1"/>
        <v>4</v>
      </c>
      <c r="F12" s="38">
        <v>0</v>
      </c>
      <c r="G12" s="38"/>
      <c r="H12" s="38">
        <v>0</v>
      </c>
      <c r="I12" s="38">
        <v>21</v>
      </c>
      <c r="J12" s="38">
        <v>25</v>
      </c>
      <c r="K12" s="38">
        <f>J12-I12</f>
        <v>4</v>
      </c>
    </row>
    <row r="13" spans="1:11">
      <c r="A13" s="44" t="s">
        <v>68</v>
      </c>
      <c r="B13" s="34" t="s">
        <v>69</v>
      </c>
      <c r="C13" s="38">
        <v>20</v>
      </c>
      <c r="D13" s="38">
        <f t="shared" ref="D13:D16" si="4">G13+J13</f>
        <v>25</v>
      </c>
      <c r="E13" s="38">
        <f t="shared" si="1"/>
        <v>5</v>
      </c>
      <c r="F13" s="38">
        <v>0</v>
      </c>
      <c r="G13" s="38"/>
      <c r="H13" s="38">
        <f t="shared" ref="H13:H16" si="5">G13-F13</f>
        <v>0</v>
      </c>
      <c r="I13" s="38">
        <v>20</v>
      </c>
      <c r="J13" s="38">
        <v>25</v>
      </c>
      <c r="K13" s="38">
        <f t="shared" ref="K13:K16" si="6">J13-I13</f>
        <v>5</v>
      </c>
    </row>
    <row r="14" spans="1:11">
      <c r="A14" s="44" t="s">
        <v>70</v>
      </c>
      <c r="B14" s="34" t="s">
        <v>71</v>
      </c>
      <c r="C14" s="38">
        <v>19</v>
      </c>
      <c r="D14" s="38">
        <f t="shared" si="4"/>
        <v>25</v>
      </c>
      <c r="E14" s="38">
        <f t="shared" si="1"/>
        <v>6</v>
      </c>
      <c r="F14" s="38">
        <v>0</v>
      </c>
      <c r="G14" s="38"/>
      <c r="H14" s="38">
        <f t="shared" si="5"/>
        <v>0</v>
      </c>
      <c r="I14" s="38">
        <v>19</v>
      </c>
      <c r="J14" s="38">
        <v>25</v>
      </c>
      <c r="K14" s="38">
        <f t="shared" si="6"/>
        <v>6</v>
      </c>
    </row>
    <row r="15" spans="1:11">
      <c r="A15" s="44" t="s">
        <v>72</v>
      </c>
      <c r="B15" s="34" t="s">
        <v>73</v>
      </c>
      <c r="C15" s="38">
        <v>21</v>
      </c>
      <c r="D15" s="38">
        <f t="shared" si="4"/>
        <v>25</v>
      </c>
      <c r="E15" s="38">
        <f t="shared" si="1"/>
        <v>4</v>
      </c>
      <c r="F15" s="38">
        <v>0</v>
      </c>
      <c r="G15" s="38"/>
      <c r="H15" s="38">
        <f t="shared" si="5"/>
        <v>0</v>
      </c>
      <c r="I15" s="38">
        <v>21</v>
      </c>
      <c r="J15" s="38">
        <v>25</v>
      </c>
      <c r="K15" s="38">
        <f t="shared" si="6"/>
        <v>4</v>
      </c>
    </row>
    <row r="16" spans="1:11" s="39" customFormat="1">
      <c r="A16" s="42" t="s">
        <v>65</v>
      </c>
      <c r="B16" s="43"/>
      <c r="C16" s="41">
        <v>81</v>
      </c>
      <c r="D16" s="41">
        <f t="shared" si="4"/>
        <v>100</v>
      </c>
      <c r="E16" s="41">
        <f t="shared" si="1"/>
        <v>19</v>
      </c>
      <c r="F16" s="41">
        <v>0</v>
      </c>
      <c r="G16" s="41"/>
      <c r="H16" s="41">
        <v>0</v>
      </c>
      <c r="I16" s="41">
        <v>81</v>
      </c>
      <c r="J16" s="41">
        <f>SUM(J12:J15)</f>
        <v>100</v>
      </c>
      <c r="K16" s="41">
        <f t="shared" si="6"/>
        <v>19</v>
      </c>
    </row>
  </sheetData>
  <mergeCells count="8">
    <mergeCell ref="A1:K1"/>
    <mergeCell ref="A11:B11"/>
    <mergeCell ref="A16:B16"/>
    <mergeCell ref="A2:A3"/>
    <mergeCell ref="B2:B3"/>
    <mergeCell ref="C2:E2"/>
    <mergeCell ref="F2:H2"/>
    <mergeCell ref="I2:K2"/>
  </mergeCells>
  <pageMargins left="0.7" right="0.7" top="0.75" bottom="0.75" header="0.3" footer="0.3"/>
  <pageSetup paperSize="9" orientation="landscape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7"/>
  <sheetViews>
    <sheetView workbookViewId="0">
      <selection activeCell="D5" sqref="D5"/>
    </sheetView>
  </sheetViews>
  <sheetFormatPr defaultRowHeight="15"/>
  <cols>
    <col min="1" max="1" width="41.5703125" customWidth="1"/>
    <col min="2" max="10" width="6.5703125" style="61" customWidth="1"/>
  </cols>
  <sheetData>
    <row r="1" spans="1:10">
      <c r="A1" s="59" t="s">
        <v>84</v>
      </c>
      <c r="B1" s="59"/>
      <c r="C1" s="59"/>
      <c r="D1" s="59"/>
      <c r="E1" s="59"/>
      <c r="F1" s="59"/>
      <c r="G1" s="59"/>
      <c r="H1" s="59"/>
      <c r="I1" s="59"/>
      <c r="J1" s="59"/>
    </row>
    <row r="2" spans="1:10">
      <c r="A2" s="60" t="s">
        <v>85</v>
      </c>
      <c r="B2" s="60"/>
      <c r="C2" s="60"/>
      <c r="D2" s="60"/>
      <c r="E2" s="60"/>
      <c r="F2" s="60"/>
      <c r="G2" s="60"/>
      <c r="H2" s="60"/>
      <c r="I2" s="60"/>
      <c r="J2" s="60"/>
    </row>
    <row r="3" spans="1:10">
      <c r="A3" s="45" t="s">
        <v>74</v>
      </c>
      <c r="B3" s="46" t="s">
        <v>75</v>
      </c>
      <c r="C3" s="46"/>
      <c r="D3" s="46"/>
      <c r="E3" s="46"/>
      <c r="F3" s="46"/>
      <c r="G3" s="46"/>
      <c r="H3" s="46"/>
      <c r="I3" s="46"/>
      <c r="J3" s="46"/>
    </row>
    <row r="4" spans="1:10">
      <c r="A4" s="47"/>
      <c r="B4" s="48" t="s">
        <v>76</v>
      </c>
      <c r="C4" s="49"/>
      <c r="D4" s="50"/>
      <c r="E4" s="48" t="s">
        <v>77</v>
      </c>
      <c r="F4" s="49"/>
      <c r="G4" s="50"/>
      <c r="H4" s="48" t="s">
        <v>78</v>
      </c>
      <c r="I4" s="49"/>
      <c r="J4" s="50"/>
    </row>
    <row r="5" spans="1:10" ht="174" customHeight="1">
      <c r="A5" s="47"/>
      <c r="B5" s="51" t="s">
        <v>79</v>
      </c>
      <c r="C5" s="52" t="s">
        <v>80</v>
      </c>
      <c r="D5" s="53" t="s">
        <v>81</v>
      </c>
      <c r="E5" s="51" t="s">
        <v>79</v>
      </c>
      <c r="F5" s="52" t="s">
        <v>82</v>
      </c>
      <c r="G5" s="53" t="s">
        <v>81</v>
      </c>
      <c r="H5" s="51" t="s">
        <v>79</v>
      </c>
      <c r="I5" s="52" t="s">
        <v>83</v>
      </c>
      <c r="J5" s="53" t="s">
        <v>81</v>
      </c>
    </row>
    <row r="6" spans="1:10" ht="15.75">
      <c r="A6" s="54" t="s">
        <v>64</v>
      </c>
      <c r="B6" s="55">
        <v>7</v>
      </c>
      <c r="C6" s="55">
        <v>10</v>
      </c>
      <c r="D6" s="55">
        <v>3</v>
      </c>
      <c r="E6" s="55">
        <v>7</v>
      </c>
      <c r="F6" s="55">
        <v>10</v>
      </c>
      <c r="G6" s="55">
        <v>3</v>
      </c>
      <c r="H6" s="55">
        <v>0</v>
      </c>
      <c r="I6" s="55">
        <v>0</v>
      </c>
      <c r="J6" s="55">
        <v>0</v>
      </c>
    </row>
    <row r="7" spans="1:10" ht="15.75">
      <c r="A7" s="56" t="s">
        <v>50</v>
      </c>
      <c r="B7" s="57">
        <v>7</v>
      </c>
      <c r="C7" s="57">
        <v>10</v>
      </c>
      <c r="D7" s="58">
        <v>3</v>
      </c>
      <c r="E7" s="57">
        <v>7</v>
      </c>
      <c r="F7" s="57">
        <v>10</v>
      </c>
      <c r="G7" s="58">
        <v>3</v>
      </c>
      <c r="H7" s="57">
        <v>0</v>
      </c>
      <c r="I7" s="57">
        <v>0</v>
      </c>
      <c r="J7" s="57">
        <v>0</v>
      </c>
    </row>
  </sheetData>
  <mergeCells count="7">
    <mergeCell ref="A1:J1"/>
    <mergeCell ref="A2:J2"/>
    <mergeCell ref="A3:A5"/>
    <mergeCell ref="B3:J3"/>
    <mergeCell ref="B4:D4"/>
    <mergeCell ref="E4:G4"/>
    <mergeCell ref="H4:J4"/>
  </mergeCells>
  <pageMargins left="0.7" right="0.7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зо</vt:lpstr>
      <vt:lpstr>спо нпо</vt:lpstr>
      <vt:lpstr>спо рся</vt:lpstr>
    </vt:vector>
  </TitlesOfParts>
  <Company>ЯГУ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СОК</dc:creator>
  <cp:lastModifiedBy>СОК</cp:lastModifiedBy>
  <dcterms:created xsi:type="dcterms:W3CDTF">2016-01-12T01:09:16Z</dcterms:created>
  <dcterms:modified xsi:type="dcterms:W3CDTF">2016-01-12T02:46:30Z</dcterms:modified>
</cp:coreProperties>
</file>