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РСЯ" sheetId="1" r:id="rId1"/>
    <sheet name="по навпрлениям" sheetId="2" r:id="rId2"/>
    <sheet name="Лист3" sheetId="3" r:id="rId3"/>
  </sheets>
  <definedNames>
    <definedName name="_xlnm._FilterDatabase" localSheetId="0" hidden="1">РСЯ!$A$3:$W$78</definedName>
  </definedNames>
  <calcPr calcId="124519"/>
</workbook>
</file>

<file path=xl/calcChain.xml><?xml version="1.0" encoding="utf-8"?>
<calcChain xmlns="http://schemas.openxmlformats.org/spreadsheetml/2006/main">
  <c r="D23" i="2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C23"/>
  <c r="D5" i="1" l="1"/>
  <c r="E5" s="1"/>
  <c r="D7"/>
  <c r="E7" s="1"/>
  <c r="D9"/>
  <c r="E9" s="1"/>
  <c r="D10"/>
  <c r="E10" s="1"/>
  <c r="D12"/>
  <c r="E12" s="1"/>
  <c r="D13"/>
  <c r="E13" s="1"/>
  <c r="D14"/>
  <c r="E14" s="1"/>
  <c r="D15"/>
  <c r="E15" s="1"/>
  <c r="D17"/>
  <c r="E17" s="1"/>
  <c r="D18"/>
  <c r="E18" s="1"/>
  <c r="D20"/>
  <c r="E20" s="1"/>
  <c r="D21"/>
  <c r="E21" s="1"/>
  <c r="D23"/>
  <c r="E23" s="1"/>
  <c r="D24"/>
  <c r="E24" s="1"/>
  <c r="D26"/>
  <c r="E26" s="1"/>
  <c r="D27"/>
  <c r="E27" s="1"/>
  <c r="D28"/>
  <c r="E28" s="1"/>
  <c r="D29"/>
  <c r="E29" s="1"/>
  <c r="D30"/>
  <c r="E30" s="1"/>
  <c r="D32"/>
  <c r="E32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50"/>
  <c r="E50" s="1"/>
  <c r="D51"/>
  <c r="E51" s="1"/>
  <c r="D52"/>
  <c r="E52" s="1"/>
  <c r="D53"/>
  <c r="E53" s="1"/>
  <c r="D55"/>
  <c r="E55" s="1"/>
  <c r="D56"/>
  <c r="E56" s="1"/>
  <c r="D58"/>
  <c r="E58" s="1"/>
  <c r="D60"/>
  <c r="E60" s="1"/>
  <c r="D61"/>
  <c r="E61" s="1"/>
  <c r="D62"/>
  <c r="E62" s="1"/>
  <c r="D64"/>
  <c r="E64" s="1"/>
  <c r="D65"/>
  <c r="E65" s="1"/>
  <c r="D66"/>
  <c r="E66" s="1"/>
  <c r="D68"/>
  <c r="E68" s="1"/>
  <c r="D69"/>
  <c r="E69" s="1"/>
  <c r="D70"/>
  <c r="E70" s="1"/>
  <c r="D71"/>
  <c r="E71" s="1"/>
  <c r="D72"/>
  <c r="E72" s="1"/>
  <c r="D73"/>
  <c r="E73" s="1"/>
  <c r="D74"/>
  <c r="E74" s="1"/>
  <c r="D76"/>
  <c r="E76" s="1"/>
  <c r="D77"/>
  <c r="E77" s="1"/>
  <c r="D4"/>
  <c r="E4" s="1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4"/>
  <c r="V54"/>
  <c r="V78" s="1"/>
  <c r="W78" s="1"/>
  <c r="T5"/>
  <c r="T6"/>
  <c r="T7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4"/>
  <c r="S54"/>
  <c r="S8"/>
  <c r="T8" s="1"/>
  <c r="Q5"/>
  <c r="Q7"/>
  <c r="Q8"/>
  <c r="Q9"/>
  <c r="Q10"/>
  <c r="Q12"/>
  <c r="Q13"/>
  <c r="Q14"/>
  <c r="Q15"/>
  <c r="Q17"/>
  <c r="Q18"/>
  <c r="Q20"/>
  <c r="Q21"/>
  <c r="Q23"/>
  <c r="Q24"/>
  <c r="Q26"/>
  <c r="Q27"/>
  <c r="Q28"/>
  <c r="Q29"/>
  <c r="Q30"/>
  <c r="Q32"/>
  <c r="Q33"/>
  <c r="Q34"/>
  <c r="Q35"/>
  <c r="Q36"/>
  <c r="Q37"/>
  <c r="Q38"/>
  <c r="Q39"/>
  <c r="Q40"/>
  <c r="Q41"/>
  <c r="Q42"/>
  <c r="Q43"/>
  <c r="Q44"/>
  <c r="Q45"/>
  <c r="Q46"/>
  <c r="Q47"/>
  <c r="Q48"/>
  <c r="Q50"/>
  <c r="Q51"/>
  <c r="Q52"/>
  <c r="Q53"/>
  <c r="Q55"/>
  <c r="Q56"/>
  <c r="Q57"/>
  <c r="Q58"/>
  <c r="Q59"/>
  <c r="Q60"/>
  <c r="Q61"/>
  <c r="Q62"/>
  <c r="Q64"/>
  <c r="Q65"/>
  <c r="Q66"/>
  <c r="Q68"/>
  <c r="Q69"/>
  <c r="Q70"/>
  <c r="Q71"/>
  <c r="Q72"/>
  <c r="Q73"/>
  <c r="Q74"/>
  <c r="Q75"/>
  <c r="Q76"/>
  <c r="Q77"/>
  <c r="Q4"/>
  <c r="P67"/>
  <c r="Q67" s="1"/>
  <c r="P63"/>
  <c r="Q63" s="1"/>
  <c r="P54"/>
  <c r="Q54" s="1"/>
  <c r="P49"/>
  <c r="P31"/>
  <c r="Q31" s="1"/>
  <c r="P25"/>
  <c r="Q25" s="1"/>
  <c r="P22"/>
  <c r="Q22" s="1"/>
  <c r="P19"/>
  <c r="Q19" s="1"/>
  <c r="P16"/>
  <c r="Q16" s="1"/>
  <c r="P11"/>
  <c r="Q11" s="1"/>
  <c r="P6"/>
  <c r="Q6" s="1"/>
  <c r="N5"/>
  <c r="N7"/>
  <c r="N9"/>
  <c r="N10"/>
  <c r="N12"/>
  <c r="N13"/>
  <c r="N14"/>
  <c r="N15"/>
  <c r="N17"/>
  <c r="N18"/>
  <c r="N20"/>
  <c r="N21"/>
  <c r="N22"/>
  <c r="N23"/>
  <c r="N24"/>
  <c r="N25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N47"/>
  <c r="N48"/>
  <c r="N50"/>
  <c r="N51"/>
  <c r="N52"/>
  <c r="N53"/>
  <c r="N55"/>
  <c r="N56"/>
  <c r="N58"/>
  <c r="N60"/>
  <c r="N61"/>
  <c r="N62"/>
  <c r="N63"/>
  <c r="N64"/>
  <c r="N65"/>
  <c r="N66"/>
  <c r="N68"/>
  <c r="N69"/>
  <c r="N70"/>
  <c r="N71"/>
  <c r="N72"/>
  <c r="N73"/>
  <c r="N74"/>
  <c r="N76"/>
  <c r="N77"/>
  <c r="N4"/>
  <c r="M75"/>
  <c r="N75" s="1"/>
  <c r="M67"/>
  <c r="N67" s="1"/>
  <c r="M59"/>
  <c r="D59" s="1"/>
  <c r="E59" s="1"/>
  <c r="M57"/>
  <c r="D57" s="1"/>
  <c r="E57" s="1"/>
  <c r="M54"/>
  <c r="N54" s="1"/>
  <c r="M49"/>
  <c r="N49" s="1"/>
  <c r="M31"/>
  <c r="N31" s="1"/>
  <c r="M19"/>
  <c r="N19" s="1"/>
  <c r="M16"/>
  <c r="N16" s="1"/>
  <c r="M11"/>
  <c r="N11" s="1"/>
  <c r="M8"/>
  <c r="D8" s="1"/>
  <c r="E8" s="1"/>
  <c r="M6"/>
  <c r="D6" s="1"/>
  <c r="E6" s="1"/>
  <c r="K5"/>
  <c r="K6"/>
  <c r="K7"/>
  <c r="K8"/>
  <c r="K9"/>
  <c r="K10"/>
  <c r="K11"/>
  <c r="K12"/>
  <c r="K13"/>
  <c r="K14"/>
  <c r="K15"/>
  <c r="K17"/>
  <c r="K18"/>
  <c r="K20"/>
  <c r="K21"/>
  <c r="K23"/>
  <c r="K24"/>
  <c r="K25"/>
  <c r="K26"/>
  <c r="K27"/>
  <c r="K28"/>
  <c r="K29"/>
  <c r="K3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4"/>
  <c r="K65"/>
  <c r="K66"/>
  <c r="K68"/>
  <c r="K69"/>
  <c r="K70"/>
  <c r="K71"/>
  <c r="K72"/>
  <c r="K73"/>
  <c r="K74"/>
  <c r="K76"/>
  <c r="K77"/>
  <c r="K4"/>
  <c r="J75"/>
  <c r="J67"/>
  <c r="K67" s="1"/>
  <c r="J63"/>
  <c r="K63" s="1"/>
  <c r="J31"/>
  <c r="K31" s="1"/>
  <c r="J22"/>
  <c r="K22" s="1"/>
  <c r="J19"/>
  <c r="K19" s="1"/>
  <c r="J16"/>
  <c r="K16" s="1"/>
  <c r="H5"/>
  <c r="H6"/>
  <c r="H7"/>
  <c r="H8"/>
  <c r="H9"/>
  <c r="H10"/>
  <c r="H12"/>
  <c r="H13"/>
  <c r="H14"/>
  <c r="H15"/>
  <c r="H17"/>
  <c r="H18"/>
  <c r="H20"/>
  <c r="H21"/>
  <c r="H23"/>
  <c r="H24"/>
  <c r="H26"/>
  <c r="H27"/>
  <c r="H28"/>
  <c r="H29"/>
  <c r="H30"/>
  <c r="H32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4"/>
  <c r="H65"/>
  <c r="H66"/>
  <c r="H68"/>
  <c r="H69"/>
  <c r="H70"/>
  <c r="H71"/>
  <c r="H72"/>
  <c r="H73"/>
  <c r="H74"/>
  <c r="H75"/>
  <c r="H76"/>
  <c r="H77"/>
  <c r="H4"/>
  <c r="G67"/>
  <c r="D67" s="1"/>
  <c r="E67" s="1"/>
  <c r="G63"/>
  <c r="D63" s="1"/>
  <c r="E63" s="1"/>
  <c r="G33"/>
  <c r="D33" s="1"/>
  <c r="E33" s="1"/>
  <c r="G31"/>
  <c r="D31" s="1"/>
  <c r="E31" s="1"/>
  <c r="G25"/>
  <c r="D25" s="1"/>
  <c r="E25" s="1"/>
  <c r="G22"/>
  <c r="D22" s="1"/>
  <c r="E22" s="1"/>
  <c r="G19"/>
  <c r="D19" s="1"/>
  <c r="E19" s="1"/>
  <c r="G16"/>
  <c r="D16" s="1"/>
  <c r="E16" s="1"/>
  <c r="G11"/>
  <c r="D11" s="1"/>
  <c r="E11" s="1"/>
  <c r="S78" l="1"/>
  <c r="T78" s="1"/>
  <c r="H63"/>
  <c r="N59"/>
  <c r="H67"/>
  <c r="H33"/>
  <c r="H31"/>
  <c r="H25"/>
  <c r="H19"/>
  <c r="H11"/>
  <c r="N57"/>
  <c r="D49"/>
  <c r="E49" s="1"/>
  <c r="T54"/>
  <c r="W54"/>
  <c r="D54"/>
  <c r="E54" s="1"/>
  <c r="H22"/>
  <c r="H16"/>
  <c r="J78"/>
  <c r="K78" s="1"/>
  <c r="K75"/>
  <c r="M78"/>
  <c r="N78" s="1"/>
  <c r="N8"/>
  <c r="N6"/>
  <c r="D75"/>
  <c r="E75" s="1"/>
  <c r="P78"/>
  <c r="Q49"/>
  <c r="G78"/>
  <c r="H78" s="1"/>
  <c r="D78" l="1"/>
  <c r="E78" s="1"/>
  <c r="Q78"/>
</calcChain>
</file>

<file path=xl/sharedStrings.xml><?xml version="1.0" encoding="utf-8"?>
<sst xmlns="http://schemas.openxmlformats.org/spreadsheetml/2006/main" count="211" uniqueCount="130">
  <si>
    <t>1 Курc</t>
  </si>
  <si>
    <t>2 Курc</t>
  </si>
  <si>
    <t>3 Курc</t>
  </si>
  <si>
    <t>4 Курc</t>
  </si>
  <si>
    <t>5 Курc</t>
  </si>
  <si>
    <t>6 Курc</t>
  </si>
  <si>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</si>
  <si>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</si>
  <si>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</si>
  <si>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</si>
  <si>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</si>
  <si>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</si>
  <si>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</si>
  <si>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</si>
  <si>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</si>
  <si>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</si>
  <si>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</si>
  <si>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</si>
  <si>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</si>
  <si>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</si>
  <si>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</si>
  <si>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</si>
  <si>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</si>
  <si>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</si>
  <si>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</si>
  <si>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</si>
  <si>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</si>
  <si>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</si>
  <si>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Контингент, обучающихся за счет федерального бюджета</t>
  </si>
  <si>
    <t>Контрольные цифры приема с 2010 по 2015гг.</t>
  </si>
  <si>
    <t>Количество вакантных бюджетных мест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</si>
  <si>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</si>
  <si>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</si>
  <si>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</si>
  <si>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2012г.</t>
  </si>
  <si>
    <t>Контрольные цифры приема 2011г.</t>
  </si>
  <si>
    <t>Контрольные цифры приема 2010г.</t>
  </si>
  <si>
    <t>Строительство</t>
  </si>
  <si>
    <t xml:space="preserve"> Наземные транспортно-технологические комплексы</t>
  </si>
  <si>
    <t xml:space="preserve"> Горное дело</t>
  </si>
  <si>
    <t>Нефтегазовое дело</t>
  </si>
  <si>
    <t xml:space="preserve"> Прикладная геология</t>
  </si>
  <si>
    <t xml:space="preserve"> Фундаментальная и прикладная химия</t>
  </si>
  <si>
    <t>Биология</t>
  </si>
  <si>
    <t>44.03.01</t>
  </si>
  <si>
    <t xml:space="preserve"> Педагогическое образование</t>
  </si>
  <si>
    <t xml:space="preserve">44.03.05 </t>
  </si>
  <si>
    <t>Педагогическое образование (с двумя профилями подготовки)</t>
  </si>
  <si>
    <t>45.03.01</t>
  </si>
  <si>
    <t xml:space="preserve"> Филология</t>
  </si>
  <si>
    <t xml:space="preserve">45.03.02 </t>
  </si>
  <si>
    <t>Лингвистика</t>
  </si>
  <si>
    <t xml:space="preserve"> Информатика и вычислительная техника</t>
  </si>
  <si>
    <t xml:space="preserve">44.03.01 </t>
  </si>
  <si>
    <t>Педагогическое образование</t>
  </si>
  <si>
    <t>37.05.01</t>
  </si>
  <si>
    <t xml:space="preserve"> Клиническая психология</t>
  </si>
  <si>
    <t>39.03.02</t>
  </si>
  <si>
    <t xml:space="preserve"> Социальная работа</t>
  </si>
  <si>
    <t>Архитектура</t>
  </si>
  <si>
    <t xml:space="preserve"> Строительство</t>
  </si>
  <si>
    <t>Землеустройство и кадастры</t>
  </si>
  <si>
    <t>35.03.02</t>
  </si>
  <si>
    <t xml:space="preserve"> Технология лесозаготовительных и деревоперерабатывающих производств</t>
  </si>
  <si>
    <t>44.03.05</t>
  </si>
  <si>
    <t xml:space="preserve"> Педагогическое образование (с двумя профилями подготовки)</t>
  </si>
  <si>
    <t>49.03.01</t>
  </si>
  <si>
    <t xml:space="preserve"> Физическая культура</t>
  </si>
  <si>
    <t>43.03.01</t>
  </si>
  <si>
    <t xml:space="preserve"> Сервис</t>
  </si>
  <si>
    <t xml:space="preserve">43.03.02 </t>
  </si>
  <si>
    <t>Туризм</t>
  </si>
  <si>
    <t xml:space="preserve">43.04.02 </t>
  </si>
  <si>
    <t>45.04.01</t>
  </si>
  <si>
    <t>45.04.02</t>
  </si>
  <si>
    <t xml:space="preserve"> Лингвистика</t>
  </si>
  <si>
    <t>51.03.01</t>
  </si>
  <si>
    <t xml:space="preserve"> Культурология</t>
  </si>
  <si>
    <t>51.03.02</t>
  </si>
  <si>
    <t xml:space="preserve"> Народная художественная культура</t>
  </si>
  <si>
    <t>52.05.04</t>
  </si>
  <si>
    <t xml:space="preserve"> Литературное творчество</t>
  </si>
  <si>
    <t>Лечебное дело</t>
  </si>
  <si>
    <t xml:space="preserve"> Педиатрия</t>
  </si>
  <si>
    <t>Стоматология</t>
  </si>
  <si>
    <t>32.05.01</t>
  </si>
  <si>
    <t xml:space="preserve"> Медико-профилактическое дело</t>
  </si>
  <si>
    <t xml:space="preserve">44.03.02 </t>
  </si>
  <si>
    <t>Психолого-педагогическое образование</t>
  </si>
  <si>
    <t>Машиностроение</t>
  </si>
  <si>
    <t>42.03.02</t>
  </si>
  <si>
    <t xml:space="preserve"> Журналистика</t>
  </si>
  <si>
    <t>Теплоэнергетика и теплотехника</t>
  </si>
  <si>
    <t xml:space="preserve"> Электроэнергетика и электротехника</t>
  </si>
  <si>
    <t>38.03.01</t>
  </si>
  <si>
    <t xml:space="preserve"> Экономика</t>
  </si>
  <si>
    <t xml:space="preserve">38.03.02 </t>
  </si>
  <si>
    <t>Менеджмент</t>
  </si>
  <si>
    <t>38.03.06</t>
  </si>
  <si>
    <t xml:space="preserve"> Торговое дело</t>
  </si>
  <si>
    <t xml:space="preserve">38.04.01 </t>
  </si>
  <si>
    <t>Экономика</t>
  </si>
  <si>
    <t xml:space="preserve">38.04.02 </t>
  </si>
  <si>
    <t xml:space="preserve">38.04.08 </t>
  </si>
  <si>
    <t>Финансы и кредит</t>
  </si>
  <si>
    <t>39.03.01</t>
  </si>
  <si>
    <t xml:space="preserve"> Социология</t>
  </si>
  <si>
    <t>40.03.01</t>
  </si>
  <si>
    <t xml:space="preserve"> Юриспруденция</t>
  </si>
  <si>
    <t xml:space="preserve">Количество вакантных бюджетных мест в СВФУ (РСЯ) на 16.02.2016г. Очная форма обучения </t>
  </si>
  <si>
    <t>Строительство АДФ</t>
  </si>
  <si>
    <t xml:space="preserve"> Строительство ИТИ</t>
  </si>
  <si>
    <t xml:space="preserve"> Педагогическое образование ИЕН</t>
  </si>
  <si>
    <t>Педагогическое образование ИМИ</t>
  </si>
  <si>
    <t>Педагогическое образование ИФКИС</t>
  </si>
  <si>
    <t>Педагогическое образование ИЯКН</t>
  </si>
  <si>
    <t xml:space="preserve"> Педагогическое образование ПИ</t>
  </si>
  <si>
    <t>44.03.02</t>
  </si>
  <si>
    <t xml:space="preserve"> Педагогическое образование </t>
  </si>
  <si>
    <t>Педагогическое образование (с двумя профилями подготовки) ИЕН</t>
  </si>
  <si>
    <t xml:space="preserve"> Педагогическое образование (с двумя профилями подготовки) ИФ</t>
  </si>
  <si>
    <t>Педагогическое образование (с двумя профилями подготовки) ИФКИС</t>
  </si>
  <si>
    <t xml:space="preserve"> Педагогическое образование (с двумя профилями подготовки) ИЯКН</t>
  </si>
  <si>
    <t xml:space="preserve"> Педагогическое образование (с двумя профилями подготовки) ФЛФ</t>
  </si>
  <si>
    <t>Педагогическое образование (с двумя профилями подготовки) ФТИ</t>
  </si>
  <si>
    <t xml:space="preserve">Педагогическое образование (с двумя профилями подготовки) </t>
  </si>
  <si>
    <t>Лингвистика ИЗФИР</t>
  </si>
  <si>
    <t xml:space="preserve"> Лингвистика ИЯКН</t>
  </si>
  <si>
    <t xml:space="preserve"> Лингвистика </t>
  </si>
  <si>
    <t>Количество вакантных бюджетных мест в СВФУ (РСЯ) на 16.02.2016г. Очная форма обучения по направлениям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</si>
</sst>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8"/>
  <sheetViews>
    <sheetView tabSelected="1" workbookViewId="0">
      <selection activeCell="B2" sqref="B2:B3"/>
    </sheetView>
  </sheetViews>
  <sheetFormatPr defaultRowHeight="15"/>
  <cols>
    <col min="1" max="1" width="8.5703125" customWidth="1"/>
    <col min="2" max="2" width="49.85546875" customWidth="1"/>
    <col min="3" max="23" width="4" style="18" customWidth="1"/>
    <col min="24" max="24" width="4.7109375" customWidth="1"/>
  </cols>
  <sheetData>
    <row r="1" spans="1:23" ht="15" customHeight="1">
      <c r="A1" s="32" t="s">
        <v>109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>
      <c r="A2" s="37" t="s">
        <v>25</v>
      </c>
      <c r="B2" s="38" t="s">
        <v>26</v>
      </c>
      <c r="C2" s="31" t="s">
        <v>27</v>
      </c>
      <c r="D2" s="31"/>
      <c r="E2" s="31"/>
      <c r="F2" s="31" t="s">
        <v>0</v>
      </c>
      <c r="G2" s="31"/>
      <c r="H2" s="31"/>
      <c r="I2" s="31" t="s">
        <v>1</v>
      </c>
      <c r="J2" s="31"/>
      <c r="K2" s="31"/>
      <c r="L2" s="31" t="s">
        <v>2</v>
      </c>
      <c r="M2" s="31"/>
      <c r="N2" s="31"/>
      <c r="O2" s="1"/>
      <c r="P2" s="1" t="s">
        <v>3</v>
      </c>
      <c r="Q2" s="1"/>
      <c r="R2" s="1"/>
      <c r="S2" s="1" t="s">
        <v>4</v>
      </c>
      <c r="T2" s="1"/>
      <c r="U2" s="34" t="s">
        <v>5</v>
      </c>
      <c r="V2" s="35"/>
      <c r="W2" s="36"/>
    </row>
    <row r="3" spans="1:23" ht="196.5" customHeight="1">
      <c r="A3" s="37"/>
      <c r="B3" s="39"/>
      <c r="C3" s="2" t="s">
        <v>28</v>
      </c>
      <c r="D3" s="3" t="s">
        <v>29</v>
      </c>
      <c r="E3" s="4" t="s">
        <v>30</v>
      </c>
      <c r="F3" s="2" t="s">
        <v>28</v>
      </c>
      <c r="G3" s="3" t="s">
        <v>31</v>
      </c>
      <c r="H3" s="4" t="s">
        <v>30</v>
      </c>
      <c r="I3" s="2" t="s">
        <v>28</v>
      </c>
      <c r="J3" s="3" t="s">
        <v>32</v>
      </c>
      <c r="K3" s="4" t="s">
        <v>30</v>
      </c>
      <c r="L3" s="2" t="s">
        <v>28</v>
      </c>
      <c r="M3" s="3" t="s">
        <v>33</v>
      </c>
      <c r="N3" s="4" t="s">
        <v>30</v>
      </c>
      <c r="O3" s="2" t="s">
        <v>28</v>
      </c>
      <c r="P3" s="3" t="s">
        <v>34</v>
      </c>
      <c r="Q3" s="4" t="s">
        <v>30</v>
      </c>
      <c r="R3" s="2" t="s">
        <v>28</v>
      </c>
      <c r="S3" s="3" t="s">
        <v>35</v>
      </c>
      <c r="T3" s="4" t="s">
        <v>30</v>
      </c>
      <c r="U3" s="2" t="s">
        <v>28</v>
      </c>
      <c r="V3" s="3" t="s">
        <v>36</v>
      </c>
      <c r="W3" s="4" t="s">
        <v>30</v>
      </c>
    </row>
    <row r="4" spans="1:23">
      <c r="A4" s="9">
        <v>36958</v>
      </c>
      <c r="B4" s="10" t="s">
        <v>37</v>
      </c>
      <c r="C4" s="15">
        <v>6</v>
      </c>
      <c r="D4" s="15">
        <f>G4+J4+M4+P4+S4+V4</f>
        <v>11</v>
      </c>
      <c r="E4" s="16">
        <f>D4-C4</f>
        <v>5</v>
      </c>
      <c r="F4" s="15">
        <v>0</v>
      </c>
      <c r="G4" s="7"/>
      <c r="H4" s="16">
        <f>G4-F4</f>
        <v>0</v>
      </c>
      <c r="I4" s="15">
        <v>1</v>
      </c>
      <c r="J4" s="7"/>
      <c r="K4" s="16">
        <f>J4-I4</f>
        <v>-1</v>
      </c>
      <c r="L4" s="15">
        <v>3</v>
      </c>
      <c r="M4" s="7">
        <v>5</v>
      </c>
      <c r="N4" s="16">
        <f>M4-L4</f>
        <v>2</v>
      </c>
      <c r="O4" s="15">
        <v>2</v>
      </c>
      <c r="P4" s="7">
        <v>6</v>
      </c>
      <c r="Q4" s="16">
        <f>P4-O4</f>
        <v>4</v>
      </c>
      <c r="R4" s="15">
        <v>0</v>
      </c>
      <c r="S4" s="7"/>
      <c r="T4" s="16">
        <f>S4-R4</f>
        <v>0</v>
      </c>
      <c r="U4" s="15">
        <v>0</v>
      </c>
      <c r="V4" s="15"/>
      <c r="W4" s="16">
        <f>V4-U4</f>
        <v>0</v>
      </c>
    </row>
    <row r="5" spans="1:23" ht="15.75" customHeight="1">
      <c r="A5" s="11">
        <v>37338</v>
      </c>
      <c r="B5" s="10" t="s">
        <v>38</v>
      </c>
      <c r="C5" s="15">
        <v>3</v>
      </c>
      <c r="D5" s="15">
        <f t="shared" ref="D5:D68" si="0">G5+J5+M5+P5+S5+V5</f>
        <v>5</v>
      </c>
      <c r="E5" s="16">
        <f t="shared" ref="E5:E68" si="1">D5-C5</f>
        <v>2</v>
      </c>
      <c r="F5" s="15">
        <v>0</v>
      </c>
      <c r="G5" s="7"/>
      <c r="H5" s="16">
        <f t="shared" ref="H5:H68" si="2">G5-F5</f>
        <v>0</v>
      </c>
      <c r="I5" s="15">
        <v>2</v>
      </c>
      <c r="J5" s="7"/>
      <c r="K5" s="16">
        <f t="shared" ref="K5:K68" si="3">J5-I5</f>
        <v>-2</v>
      </c>
      <c r="L5" s="15">
        <v>1</v>
      </c>
      <c r="M5" s="7">
        <v>5</v>
      </c>
      <c r="N5" s="16">
        <f t="shared" ref="N5:N68" si="4">M5-L5</f>
        <v>4</v>
      </c>
      <c r="O5" s="15">
        <v>0</v>
      </c>
      <c r="P5" s="7"/>
      <c r="Q5" s="16">
        <f t="shared" ref="Q5:Q68" si="5">P5-O5</f>
        <v>0</v>
      </c>
      <c r="R5" s="15">
        <v>0</v>
      </c>
      <c r="S5" s="7"/>
      <c r="T5" s="16">
        <f t="shared" ref="T5:T68" si="6">S5-R5</f>
        <v>0</v>
      </c>
      <c r="U5" s="15">
        <v>0</v>
      </c>
      <c r="V5" s="15"/>
      <c r="W5" s="16">
        <f t="shared" ref="W5:W68" si="7">V5-U5</f>
        <v>0</v>
      </c>
    </row>
    <row r="6" spans="1:23" s="6" customFormat="1">
      <c r="A6" s="28" t="s">
        <v>6</v>
      </c>
      <c r="B6" s="27"/>
      <c r="C6" s="8">
        <v>9</v>
      </c>
      <c r="D6" s="8">
        <f t="shared" si="0"/>
        <v>16</v>
      </c>
      <c r="E6" s="8">
        <f t="shared" si="1"/>
        <v>7</v>
      </c>
      <c r="F6" s="8">
        <v>0</v>
      </c>
      <c r="G6" s="8"/>
      <c r="H6" s="8">
        <f t="shared" si="2"/>
        <v>0</v>
      </c>
      <c r="I6" s="8">
        <v>3</v>
      </c>
      <c r="J6" s="8"/>
      <c r="K6" s="8">
        <f t="shared" si="3"/>
        <v>-3</v>
      </c>
      <c r="L6" s="8">
        <v>4</v>
      </c>
      <c r="M6" s="8">
        <f>SUM(M4:M5)</f>
        <v>10</v>
      </c>
      <c r="N6" s="8">
        <f t="shared" si="4"/>
        <v>6</v>
      </c>
      <c r="O6" s="8">
        <v>2</v>
      </c>
      <c r="P6" s="8">
        <f>SUM(P4:P5)</f>
        <v>6</v>
      </c>
      <c r="Q6" s="8">
        <f t="shared" si="5"/>
        <v>4</v>
      </c>
      <c r="R6" s="8">
        <v>0</v>
      </c>
      <c r="S6" s="8"/>
      <c r="T6" s="8">
        <f t="shared" si="6"/>
        <v>0</v>
      </c>
      <c r="U6" s="8">
        <v>0</v>
      </c>
      <c r="V6" s="8"/>
      <c r="W6" s="8">
        <f t="shared" si="7"/>
        <v>0</v>
      </c>
    </row>
    <row r="7" spans="1:23">
      <c r="A7" s="11">
        <v>38128</v>
      </c>
      <c r="B7" s="10" t="s">
        <v>39</v>
      </c>
      <c r="C7" s="15">
        <v>30</v>
      </c>
      <c r="D7" s="15">
        <f t="shared" si="0"/>
        <v>52</v>
      </c>
      <c r="E7" s="16">
        <f t="shared" si="1"/>
        <v>22</v>
      </c>
      <c r="F7" s="15">
        <v>0</v>
      </c>
      <c r="G7" s="7"/>
      <c r="H7" s="16">
        <f t="shared" si="2"/>
        <v>0</v>
      </c>
      <c r="I7" s="15">
        <v>2</v>
      </c>
      <c r="J7" s="7"/>
      <c r="K7" s="16">
        <f t="shared" si="3"/>
        <v>-2</v>
      </c>
      <c r="L7" s="15">
        <v>8</v>
      </c>
      <c r="M7" s="7">
        <v>17</v>
      </c>
      <c r="N7" s="16">
        <f t="shared" si="4"/>
        <v>9</v>
      </c>
      <c r="O7" s="15">
        <v>0</v>
      </c>
      <c r="P7" s="7"/>
      <c r="Q7" s="16">
        <f t="shared" si="5"/>
        <v>0</v>
      </c>
      <c r="R7" s="15">
        <v>20</v>
      </c>
      <c r="S7" s="7">
        <v>35</v>
      </c>
      <c r="T7" s="16">
        <f t="shared" si="6"/>
        <v>15</v>
      </c>
      <c r="U7" s="15">
        <v>0</v>
      </c>
      <c r="V7" s="15"/>
      <c r="W7" s="16">
        <f t="shared" si="7"/>
        <v>0</v>
      </c>
    </row>
    <row r="8" spans="1:23" s="6" customFormat="1">
      <c r="A8" s="28" t="s">
        <v>7</v>
      </c>
      <c r="B8" s="27"/>
      <c r="C8" s="8">
        <v>30</v>
      </c>
      <c r="D8" s="8">
        <f t="shared" si="0"/>
        <v>52</v>
      </c>
      <c r="E8" s="8">
        <f t="shared" si="1"/>
        <v>22</v>
      </c>
      <c r="F8" s="8">
        <v>0</v>
      </c>
      <c r="G8" s="8"/>
      <c r="H8" s="8">
        <f t="shared" si="2"/>
        <v>0</v>
      </c>
      <c r="I8" s="8">
        <v>2</v>
      </c>
      <c r="J8" s="8"/>
      <c r="K8" s="8">
        <f t="shared" si="3"/>
        <v>-2</v>
      </c>
      <c r="L8" s="8">
        <v>8</v>
      </c>
      <c r="M8" s="8">
        <f>SUM(M7)</f>
        <v>17</v>
      </c>
      <c r="N8" s="8">
        <f t="shared" si="4"/>
        <v>9</v>
      </c>
      <c r="O8" s="8">
        <v>0</v>
      </c>
      <c r="P8" s="8"/>
      <c r="Q8" s="8">
        <f t="shared" si="5"/>
        <v>0</v>
      </c>
      <c r="R8" s="8">
        <v>20</v>
      </c>
      <c r="S8" s="8">
        <f>SUM(S7)</f>
        <v>35</v>
      </c>
      <c r="T8" s="8">
        <f t="shared" si="6"/>
        <v>15</v>
      </c>
      <c r="U8" s="8">
        <v>0</v>
      </c>
      <c r="V8" s="8"/>
      <c r="W8" s="8">
        <f t="shared" si="7"/>
        <v>0</v>
      </c>
    </row>
    <row r="9" spans="1:23">
      <c r="A9" s="11">
        <v>36971</v>
      </c>
      <c r="B9" s="10" t="s">
        <v>40</v>
      </c>
      <c r="C9" s="15">
        <v>5</v>
      </c>
      <c r="D9" s="15">
        <f t="shared" si="0"/>
        <v>5</v>
      </c>
      <c r="E9" s="16">
        <f t="shared" si="1"/>
        <v>0</v>
      </c>
      <c r="F9" s="15">
        <v>1</v>
      </c>
      <c r="G9" s="7">
        <v>0</v>
      </c>
      <c r="H9" s="16">
        <f t="shared" si="2"/>
        <v>-1</v>
      </c>
      <c r="I9" s="15">
        <v>0</v>
      </c>
      <c r="J9" s="7"/>
      <c r="K9" s="16">
        <f t="shared" si="3"/>
        <v>0</v>
      </c>
      <c r="L9" s="15">
        <v>4</v>
      </c>
      <c r="M9" s="7">
        <v>5</v>
      </c>
      <c r="N9" s="16">
        <f t="shared" si="4"/>
        <v>1</v>
      </c>
      <c r="O9" s="15">
        <v>0</v>
      </c>
      <c r="P9" s="7"/>
      <c r="Q9" s="16">
        <f t="shared" si="5"/>
        <v>0</v>
      </c>
      <c r="R9" s="15">
        <v>0</v>
      </c>
      <c r="S9" s="15"/>
      <c r="T9" s="16">
        <f t="shared" si="6"/>
        <v>0</v>
      </c>
      <c r="U9" s="15">
        <v>0</v>
      </c>
      <c r="V9" s="15"/>
      <c r="W9" s="16">
        <f t="shared" si="7"/>
        <v>0</v>
      </c>
    </row>
    <row r="10" spans="1:23">
      <c r="A10" s="11">
        <v>37397</v>
      </c>
      <c r="B10" s="10" t="s">
        <v>41</v>
      </c>
      <c r="C10" s="15">
        <v>2</v>
      </c>
      <c r="D10" s="15">
        <f t="shared" si="0"/>
        <v>5</v>
      </c>
      <c r="E10" s="16">
        <f t="shared" si="1"/>
        <v>3</v>
      </c>
      <c r="F10" s="15">
        <v>0</v>
      </c>
      <c r="G10" s="7"/>
      <c r="H10" s="16">
        <f t="shared" si="2"/>
        <v>0</v>
      </c>
      <c r="I10" s="15">
        <v>0</v>
      </c>
      <c r="J10" s="7"/>
      <c r="K10" s="16">
        <f t="shared" si="3"/>
        <v>0</v>
      </c>
      <c r="L10" s="15">
        <v>0</v>
      </c>
      <c r="M10" s="7"/>
      <c r="N10" s="16">
        <f t="shared" si="4"/>
        <v>0</v>
      </c>
      <c r="O10" s="15">
        <v>2</v>
      </c>
      <c r="P10" s="7">
        <v>5</v>
      </c>
      <c r="Q10" s="16">
        <f t="shared" si="5"/>
        <v>3</v>
      </c>
      <c r="R10" s="15">
        <v>0</v>
      </c>
      <c r="S10" s="15"/>
      <c r="T10" s="16">
        <f t="shared" si="6"/>
        <v>0</v>
      </c>
      <c r="U10" s="15">
        <v>0</v>
      </c>
      <c r="V10" s="15"/>
      <c r="W10" s="16">
        <f t="shared" si="7"/>
        <v>0</v>
      </c>
    </row>
    <row r="11" spans="1:23" s="6" customFormat="1">
      <c r="A11" s="28" t="s">
        <v>8</v>
      </c>
      <c r="B11" s="27"/>
      <c r="C11" s="8">
        <v>7</v>
      </c>
      <c r="D11" s="8">
        <f t="shared" si="0"/>
        <v>10</v>
      </c>
      <c r="E11" s="8">
        <f t="shared" si="1"/>
        <v>3</v>
      </c>
      <c r="F11" s="8">
        <v>1</v>
      </c>
      <c r="G11" s="8">
        <f>SUM(G9:G10)</f>
        <v>0</v>
      </c>
      <c r="H11" s="8">
        <f t="shared" si="2"/>
        <v>-1</v>
      </c>
      <c r="I11" s="8">
        <v>0</v>
      </c>
      <c r="J11" s="8"/>
      <c r="K11" s="8">
        <f t="shared" si="3"/>
        <v>0</v>
      </c>
      <c r="L11" s="8">
        <v>4</v>
      </c>
      <c r="M11" s="8">
        <f>SUM(M9:M10)</f>
        <v>5</v>
      </c>
      <c r="N11" s="8">
        <f t="shared" si="4"/>
        <v>1</v>
      </c>
      <c r="O11" s="8">
        <v>2</v>
      </c>
      <c r="P11" s="8">
        <f>SUM(P9:P10)</f>
        <v>5</v>
      </c>
      <c r="Q11" s="8">
        <f t="shared" si="5"/>
        <v>3</v>
      </c>
      <c r="R11" s="8">
        <v>0</v>
      </c>
      <c r="S11" s="8"/>
      <c r="T11" s="8">
        <f t="shared" si="6"/>
        <v>0</v>
      </c>
      <c r="U11" s="8">
        <v>0</v>
      </c>
      <c r="V11" s="8"/>
      <c r="W11" s="8">
        <f t="shared" si="7"/>
        <v>0</v>
      </c>
    </row>
    <row r="12" spans="1:23">
      <c r="A12" s="11">
        <v>37015</v>
      </c>
      <c r="B12" s="10" t="s">
        <v>42</v>
      </c>
      <c r="C12" s="15">
        <v>4</v>
      </c>
      <c r="D12" s="15">
        <f t="shared" si="0"/>
        <v>5</v>
      </c>
      <c r="E12" s="16">
        <f t="shared" si="1"/>
        <v>1</v>
      </c>
      <c r="F12" s="15">
        <v>0</v>
      </c>
      <c r="G12" s="7">
        <v>0</v>
      </c>
      <c r="H12" s="16">
        <f t="shared" si="2"/>
        <v>0</v>
      </c>
      <c r="I12" s="15">
        <v>0</v>
      </c>
      <c r="J12" s="7"/>
      <c r="K12" s="16">
        <f t="shared" si="3"/>
        <v>0</v>
      </c>
      <c r="L12" s="15">
        <v>4</v>
      </c>
      <c r="M12" s="7">
        <v>5</v>
      </c>
      <c r="N12" s="16">
        <f t="shared" si="4"/>
        <v>1</v>
      </c>
      <c r="O12" s="15">
        <v>0</v>
      </c>
      <c r="P12" s="7"/>
      <c r="Q12" s="16">
        <f t="shared" si="5"/>
        <v>0</v>
      </c>
      <c r="R12" s="15">
        <v>0</v>
      </c>
      <c r="S12" s="15"/>
      <c r="T12" s="16">
        <f t="shared" si="6"/>
        <v>0</v>
      </c>
      <c r="U12" s="15">
        <v>0</v>
      </c>
      <c r="V12" s="15"/>
      <c r="W12" s="16">
        <f t="shared" si="7"/>
        <v>0</v>
      </c>
    </row>
    <row r="13" spans="1:23">
      <c r="A13" s="11">
        <v>36956</v>
      </c>
      <c r="B13" s="10" t="s">
        <v>43</v>
      </c>
      <c r="C13" s="15">
        <v>12</v>
      </c>
      <c r="D13" s="15">
        <f t="shared" si="0"/>
        <v>12</v>
      </c>
      <c r="E13" s="16">
        <f t="shared" si="1"/>
        <v>0</v>
      </c>
      <c r="F13" s="15">
        <v>12</v>
      </c>
      <c r="G13" s="7">
        <v>12</v>
      </c>
      <c r="H13" s="16">
        <f t="shared" si="2"/>
        <v>0</v>
      </c>
      <c r="I13" s="15">
        <v>0</v>
      </c>
      <c r="J13" s="7"/>
      <c r="K13" s="16">
        <f t="shared" si="3"/>
        <v>0</v>
      </c>
      <c r="L13" s="15">
        <v>0</v>
      </c>
      <c r="M13" s="7"/>
      <c r="N13" s="16">
        <f t="shared" si="4"/>
        <v>0</v>
      </c>
      <c r="O13" s="15">
        <v>0</v>
      </c>
      <c r="P13" s="7"/>
      <c r="Q13" s="16">
        <f t="shared" si="5"/>
        <v>0</v>
      </c>
      <c r="R13" s="15">
        <v>0</v>
      </c>
      <c r="S13" s="15"/>
      <c r="T13" s="16">
        <f t="shared" si="6"/>
        <v>0</v>
      </c>
      <c r="U13" s="15">
        <v>0</v>
      </c>
      <c r="V13" s="15"/>
      <c r="W13" s="16">
        <f t="shared" si="7"/>
        <v>0</v>
      </c>
    </row>
    <row r="14" spans="1:23">
      <c r="A14" s="11" t="s">
        <v>44</v>
      </c>
      <c r="B14" s="10" t="s">
        <v>45</v>
      </c>
      <c r="C14" s="15">
        <v>3</v>
      </c>
      <c r="D14" s="15">
        <f t="shared" si="0"/>
        <v>4</v>
      </c>
      <c r="E14" s="16">
        <f t="shared" si="1"/>
        <v>1</v>
      </c>
      <c r="F14" s="15">
        <v>3</v>
      </c>
      <c r="G14" s="7">
        <v>4</v>
      </c>
      <c r="H14" s="16">
        <f t="shared" si="2"/>
        <v>1</v>
      </c>
      <c r="I14" s="15">
        <v>0</v>
      </c>
      <c r="J14" s="7"/>
      <c r="K14" s="16">
        <f t="shared" si="3"/>
        <v>0</v>
      </c>
      <c r="L14" s="15">
        <v>0</v>
      </c>
      <c r="M14" s="7"/>
      <c r="N14" s="16">
        <f t="shared" si="4"/>
        <v>0</v>
      </c>
      <c r="O14" s="15">
        <v>0</v>
      </c>
      <c r="P14" s="7">
        <v>0</v>
      </c>
      <c r="Q14" s="16">
        <f t="shared" si="5"/>
        <v>0</v>
      </c>
      <c r="R14" s="15">
        <v>0</v>
      </c>
      <c r="S14" s="15"/>
      <c r="T14" s="16">
        <f t="shared" si="6"/>
        <v>0</v>
      </c>
      <c r="U14" s="15">
        <v>0</v>
      </c>
      <c r="V14" s="15"/>
      <c r="W14" s="16">
        <f t="shared" si="7"/>
        <v>0</v>
      </c>
    </row>
    <row r="15" spans="1:23" ht="30">
      <c r="A15" s="11" t="s">
        <v>46</v>
      </c>
      <c r="B15" s="10" t="s">
        <v>47</v>
      </c>
      <c r="C15" s="15">
        <v>12</v>
      </c>
      <c r="D15" s="15">
        <f t="shared" si="0"/>
        <v>24</v>
      </c>
      <c r="E15" s="16">
        <f t="shared" si="1"/>
        <v>12</v>
      </c>
      <c r="F15" s="15">
        <v>9</v>
      </c>
      <c r="G15" s="7">
        <v>7</v>
      </c>
      <c r="H15" s="16">
        <f t="shared" si="2"/>
        <v>-2</v>
      </c>
      <c r="I15" s="15">
        <v>1</v>
      </c>
      <c r="J15" s="7">
        <v>5</v>
      </c>
      <c r="K15" s="16">
        <f t="shared" si="3"/>
        <v>4</v>
      </c>
      <c r="L15" s="15">
        <v>2</v>
      </c>
      <c r="M15" s="7">
        <v>7</v>
      </c>
      <c r="N15" s="16">
        <f t="shared" si="4"/>
        <v>5</v>
      </c>
      <c r="O15" s="15">
        <v>0</v>
      </c>
      <c r="P15" s="7">
        <v>5</v>
      </c>
      <c r="Q15" s="16">
        <f t="shared" si="5"/>
        <v>5</v>
      </c>
      <c r="R15" s="15">
        <v>0</v>
      </c>
      <c r="S15" s="15"/>
      <c r="T15" s="16">
        <f t="shared" si="6"/>
        <v>0</v>
      </c>
      <c r="U15" s="15">
        <v>0</v>
      </c>
      <c r="V15" s="15"/>
      <c r="W15" s="16">
        <f t="shared" si="7"/>
        <v>0</v>
      </c>
    </row>
    <row r="16" spans="1:23" s="6" customFormat="1">
      <c r="A16" s="28" t="s">
        <v>9</v>
      </c>
      <c r="B16" s="27"/>
      <c r="C16" s="8">
        <v>31</v>
      </c>
      <c r="D16" s="8">
        <f t="shared" si="0"/>
        <v>45</v>
      </c>
      <c r="E16" s="8">
        <f t="shared" si="1"/>
        <v>14</v>
      </c>
      <c r="F16" s="8">
        <v>24</v>
      </c>
      <c r="G16" s="8">
        <f>SUM(G12:G15)</f>
        <v>23</v>
      </c>
      <c r="H16" s="8">
        <f t="shared" si="2"/>
        <v>-1</v>
      </c>
      <c r="I16" s="8">
        <v>1</v>
      </c>
      <c r="J16" s="8">
        <f>SUM(J15)</f>
        <v>5</v>
      </c>
      <c r="K16" s="8">
        <f t="shared" si="3"/>
        <v>4</v>
      </c>
      <c r="L16" s="8">
        <v>6</v>
      </c>
      <c r="M16" s="8">
        <f>SUM(M12:M15)</f>
        <v>12</v>
      </c>
      <c r="N16" s="8">
        <f t="shared" si="4"/>
        <v>6</v>
      </c>
      <c r="O16" s="8">
        <v>0</v>
      </c>
      <c r="P16" s="8">
        <f>SUM(P12:P15)</f>
        <v>5</v>
      </c>
      <c r="Q16" s="8">
        <f t="shared" si="5"/>
        <v>5</v>
      </c>
      <c r="R16" s="8">
        <v>0</v>
      </c>
      <c r="S16" s="8"/>
      <c r="T16" s="8">
        <f t="shared" si="6"/>
        <v>0</v>
      </c>
      <c r="U16" s="8">
        <v>0</v>
      </c>
      <c r="V16" s="8"/>
      <c r="W16" s="8">
        <f t="shared" si="7"/>
        <v>0</v>
      </c>
    </row>
    <row r="17" spans="1:23">
      <c r="A17" s="11" t="s">
        <v>48</v>
      </c>
      <c r="B17" s="10" t="s">
        <v>49</v>
      </c>
      <c r="C17" s="15">
        <v>19</v>
      </c>
      <c r="D17" s="15">
        <f t="shared" si="0"/>
        <v>20</v>
      </c>
      <c r="E17" s="16">
        <f t="shared" si="1"/>
        <v>1</v>
      </c>
      <c r="F17" s="15">
        <v>9</v>
      </c>
      <c r="G17" s="7">
        <v>8</v>
      </c>
      <c r="H17" s="16">
        <f t="shared" si="2"/>
        <v>-1</v>
      </c>
      <c r="I17" s="15">
        <v>2</v>
      </c>
      <c r="J17" s="7">
        <v>3</v>
      </c>
      <c r="K17" s="16">
        <f t="shared" si="3"/>
        <v>1</v>
      </c>
      <c r="L17" s="15">
        <v>2</v>
      </c>
      <c r="M17" s="7">
        <v>2</v>
      </c>
      <c r="N17" s="16">
        <f t="shared" si="4"/>
        <v>0</v>
      </c>
      <c r="O17" s="15">
        <v>6</v>
      </c>
      <c r="P17" s="7">
        <v>7</v>
      </c>
      <c r="Q17" s="16">
        <f t="shared" si="5"/>
        <v>1</v>
      </c>
      <c r="R17" s="15">
        <v>0</v>
      </c>
      <c r="S17" s="15"/>
      <c r="T17" s="16">
        <f t="shared" si="6"/>
        <v>0</v>
      </c>
      <c r="U17" s="15">
        <v>0</v>
      </c>
      <c r="V17" s="15"/>
      <c r="W17" s="16">
        <f t="shared" si="7"/>
        <v>0</v>
      </c>
    </row>
    <row r="18" spans="1:23">
      <c r="A18" s="11" t="s">
        <v>50</v>
      </c>
      <c r="B18" s="10" t="s">
        <v>51</v>
      </c>
      <c r="C18" s="15">
        <v>9</v>
      </c>
      <c r="D18" s="15">
        <f t="shared" si="0"/>
        <v>10</v>
      </c>
      <c r="E18" s="16">
        <f t="shared" si="1"/>
        <v>1</v>
      </c>
      <c r="F18" s="15">
        <v>0</v>
      </c>
      <c r="G18" s="7">
        <v>0</v>
      </c>
      <c r="H18" s="16">
        <f t="shared" si="2"/>
        <v>0</v>
      </c>
      <c r="I18" s="15">
        <v>2</v>
      </c>
      <c r="J18" s="7"/>
      <c r="K18" s="16">
        <f t="shared" si="3"/>
        <v>-2</v>
      </c>
      <c r="L18" s="15">
        <v>7</v>
      </c>
      <c r="M18" s="7">
        <v>10</v>
      </c>
      <c r="N18" s="16">
        <f t="shared" si="4"/>
        <v>3</v>
      </c>
      <c r="O18" s="15">
        <v>0</v>
      </c>
      <c r="P18" s="7"/>
      <c r="Q18" s="16">
        <f t="shared" si="5"/>
        <v>0</v>
      </c>
      <c r="R18" s="15">
        <v>0</v>
      </c>
      <c r="S18" s="15"/>
      <c r="T18" s="16">
        <f t="shared" si="6"/>
        <v>0</v>
      </c>
      <c r="U18" s="15">
        <v>0</v>
      </c>
      <c r="V18" s="15"/>
      <c r="W18" s="16">
        <f t="shared" si="7"/>
        <v>0</v>
      </c>
    </row>
    <row r="19" spans="1:23" s="6" customFormat="1">
      <c r="A19" s="28" t="s">
        <v>10</v>
      </c>
      <c r="B19" s="27"/>
      <c r="C19" s="8">
        <v>28</v>
      </c>
      <c r="D19" s="8">
        <f t="shared" si="0"/>
        <v>30</v>
      </c>
      <c r="E19" s="8">
        <f t="shared" si="1"/>
        <v>2</v>
      </c>
      <c r="F19" s="8">
        <v>9</v>
      </c>
      <c r="G19" s="8">
        <f>SUM(G17:G18)</f>
        <v>8</v>
      </c>
      <c r="H19" s="8">
        <f t="shared" si="2"/>
        <v>-1</v>
      </c>
      <c r="I19" s="8">
        <v>4</v>
      </c>
      <c r="J19" s="8">
        <f>SUM(J17:J18)</f>
        <v>3</v>
      </c>
      <c r="K19" s="8">
        <f t="shared" si="3"/>
        <v>-1</v>
      </c>
      <c r="L19" s="8">
        <v>9</v>
      </c>
      <c r="M19" s="8">
        <f>SUM(M17:M18)</f>
        <v>12</v>
      </c>
      <c r="N19" s="8">
        <f t="shared" si="4"/>
        <v>3</v>
      </c>
      <c r="O19" s="8">
        <v>6</v>
      </c>
      <c r="P19" s="8">
        <f>SUM(P17:P18)</f>
        <v>7</v>
      </c>
      <c r="Q19" s="8">
        <f t="shared" si="5"/>
        <v>1</v>
      </c>
      <c r="R19" s="8">
        <v>0</v>
      </c>
      <c r="S19" s="8"/>
      <c r="T19" s="8">
        <f t="shared" si="6"/>
        <v>0</v>
      </c>
      <c r="U19" s="8">
        <v>0</v>
      </c>
      <c r="V19" s="8"/>
      <c r="W19" s="8">
        <f t="shared" si="7"/>
        <v>0</v>
      </c>
    </row>
    <row r="20" spans="1:23">
      <c r="A20" s="11">
        <v>36959</v>
      </c>
      <c r="B20" s="10" t="s">
        <v>52</v>
      </c>
      <c r="C20" s="15">
        <v>1</v>
      </c>
      <c r="D20" s="15">
        <f t="shared" si="0"/>
        <v>10</v>
      </c>
      <c r="E20" s="16">
        <f t="shared" si="1"/>
        <v>9</v>
      </c>
      <c r="F20" s="15">
        <v>0</v>
      </c>
      <c r="G20" s="7">
        <v>0</v>
      </c>
      <c r="H20" s="16">
        <f t="shared" si="2"/>
        <v>0</v>
      </c>
      <c r="I20" s="15">
        <v>0</v>
      </c>
      <c r="J20" s="7"/>
      <c r="K20" s="16">
        <f t="shared" si="3"/>
        <v>0</v>
      </c>
      <c r="L20" s="15">
        <v>0</v>
      </c>
      <c r="M20" s="7"/>
      <c r="N20" s="16">
        <f t="shared" si="4"/>
        <v>0</v>
      </c>
      <c r="O20" s="15">
        <v>1</v>
      </c>
      <c r="P20" s="7">
        <v>10</v>
      </c>
      <c r="Q20" s="16">
        <f t="shared" si="5"/>
        <v>9</v>
      </c>
      <c r="R20" s="15">
        <v>0</v>
      </c>
      <c r="S20" s="15"/>
      <c r="T20" s="16">
        <f t="shared" si="6"/>
        <v>0</v>
      </c>
      <c r="U20" s="15">
        <v>0</v>
      </c>
      <c r="V20" s="15"/>
      <c r="W20" s="16">
        <f t="shared" si="7"/>
        <v>0</v>
      </c>
    </row>
    <row r="21" spans="1:23">
      <c r="A21" s="11" t="s">
        <v>53</v>
      </c>
      <c r="B21" s="10" t="s">
        <v>54</v>
      </c>
      <c r="C21" s="15">
        <v>10</v>
      </c>
      <c r="D21" s="15">
        <f t="shared" si="0"/>
        <v>12</v>
      </c>
      <c r="E21" s="16">
        <f t="shared" si="1"/>
        <v>2</v>
      </c>
      <c r="F21" s="15">
        <v>9</v>
      </c>
      <c r="G21" s="7">
        <v>11</v>
      </c>
      <c r="H21" s="16">
        <f t="shared" si="2"/>
        <v>2</v>
      </c>
      <c r="I21" s="15">
        <v>1</v>
      </c>
      <c r="J21" s="7">
        <v>1</v>
      </c>
      <c r="K21" s="16">
        <f t="shared" si="3"/>
        <v>0</v>
      </c>
      <c r="L21" s="15">
        <v>0</v>
      </c>
      <c r="M21" s="7"/>
      <c r="N21" s="16">
        <f t="shared" si="4"/>
        <v>0</v>
      </c>
      <c r="O21" s="15">
        <v>0</v>
      </c>
      <c r="P21" s="7"/>
      <c r="Q21" s="16">
        <f t="shared" si="5"/>
        <v>0</v>
      </c>
      <c r="R21" s="15">
        <v>0</v>
      </c>
      <c r="S21" s="15"/>
      <c r="T21" s="16">
        <f t="shared" si="6"/>
        <v>0</v>
      </c>
      <c r="U21" s="15">
        <v>0</v>
      </c>
      <c r="V21" s="15"/>
      <c r="W21" s="16">
        <f t="shared" si="7"/>
        <v>0</v>
      </c>
    </row>
    <row r="22" spans="1:23" s="6" customFormat="1">
      <c r="A22" s="28" t="s">
        <v>11</v>
      </c>
      <c r="B22" s="27"/>
      <c r="C22" s="8">
        <v>11</v>
      </c>
      <c r="D22" s="8">
        <f t="shared" si="0"/>
        <v>22</v>
      </c>
      <c r="E22" s="8">
        <f t="shared" si="1"/>
        <v>11</v>
      </c>
      <c r="F22" s="8">
        <v>9</v>
      </c>
      <c r="G22" s="8">
        <f>SUM(G20:G21)</f>
        <v>11</v>
      </c>
      <c r="H22" s="8">
        <f t="shared" si="2"/>
        <v>2</v>
      </c>
      <c r="I22" s="8">
        <v>1</v>
      </c>
      <c r="J22" s="8">
        <f>SUM(J21)</f>
        <v>1</v>
      </c>
      <c r="K22" s="8">
        <f t="shared" si="3"/>
        <v>0</v>
      </c>
      <c r="L22" s="8">
        <v>0</v>
      </c>
      <c r="M22" s="8"/>
      <c r="N22" s="8">
        <f t="shared" si="4"/>
        <v>0</v>
      </c>
      <c r="O22" s="8">
        <v>1</v>
      </c>
      <c r="P22" s="8">
        <f>SUM(P20:P21)</f>
        <v>10</v>
      </c>
      <c r="Q22" s="8">
        <f t="shared" si="5"/>
        <v>9</v>
      </c>
      <c r="R22" s="8">
        <v>0</v>
      </c>
      <c r="S22" s="8"/>
      <c r="T22" s="8">
        <f t="shared" si="6"/>
        <v>0</v>
      </c>
      <c r="U22" s="8">
        <v>0</v>
      </c>
      <c r="V22" s="8"/>
      <c r="W22" s="8">
        <f t="shared" si="7"/>
        <v>0</v>
      </c>
    </row>
    <row r="23" spans="1:23">
      <c r="A23" s="11" t="s">
        <v>55</v>
      </c>
      <c r="B23" s="10" t="s">
        <v>56</v>
      </c>
      <c r="C23" s="15">
        <v>3</v>
      </c>
      <c r="D23" s="15">
        <f t="shared" si="0"/>
        <v>0</v>
      </c>
      <c r="E23" s="16">
        <f t="shared" si="1"/>
        <v>-3</v>
      </c>
      <c r="F23" s="15">
        <v>0</v>
      </c>
      <c r="G23" s="7"/>
      <c r="H23" s="16">
        <f t="shared" si="2"/>
        <v>0</v>
      </c>
      <c r="I23" s="15">
        <v>0</v>
      </c>
      <c r="J23" s="7"/>
      <c r="K23" s="16">
        <f t="shared" si="3"/>
        <v>0</v>
      </c>
      <c r="L23" s="15">
        <v>0</v>
      </c>
      <c r="M23" s="7"/>
      <c r="N23" s="16">
        <f t="shared" si="4"/>
        <v>0</v>
      </c>
      <c r="O23" s="15">
        <v>3</v>
      </c>
      <c r="P23" s="7">
        <v>0</v>
      </c>
      <c r="Q23" s="16">
        <f t="shared" si="5"/>
        <v>-3</v>
      </c>
      <c r="R23" s="15">
        <v>0</v>
      </c>
      <c r="S23" s="15"/>
      <c r="T23" s="16">
        <f t="shared" si="6"/>
        <v>0</v>
      </c>
      <c r="U23" s="15">
        <v>0</v>
      </c>
      <c r="V23" s="15"/>
      <c r="W23" s="16">
        <f t="shared" si="7"/>
        <v>0</v>
      </c>
    </row>
    <row r="24" spans="1:23">
      <c r="A24" s="11" t="s">
        <v>57</v>
      </c>
      <c r="B24" s="10" t="s">
        <v>58</v>
      </c>
      <c r="C24" s="15">
        <v>2</v>
      </c>
      <c r="D24" s="15">
        <f t="shared" si="0"/>
        <v>1</v>
      </c>
      <c r="E24" s="16">
        <f t="shared" si="1"/>
        <v>-1</v>
      </c>
      <c r="F24" s="15">
        <v>1</v>
      </c>
      <c r="G24" s="7">
        <v>1</v>
      </c>
      <c r="H24" s="16">
        <f t="shared" si="2"/>
        <v>0</v>
      </c>
      <c r="I24" s="15">
        <v>0</v>
      </c>
      <c r="J24" s="7"/>
      <c r="K24" s="16">
        <f t="shared" si="3"/>
        <v>0</v>
      </c>
      <c r="L24" s="15">
        <v>0</v>
      </c>
      <c r="M24" s="7"/>
      <c r="N24" s="16">
        <f t="shared" si="4"/>
        <v>0</v>
      </c>
      <c r="O24" s="15">
        <v>1</v>
      </c>
      <c r="P24" s="7"/>
      <c r="Q24" s="16">
        <f t="shared" si="5"/>
        <v>-1</v>
      </c>
      <c r="R24" s="15">
        <v>0</v>
      </c>
      <c r="S24" s="15"/>
      <c r="T24" s="16">
        <f t="shared" si="6"/>
        <v>0</v>
      </c>
      <c r="U24" s="15">
        <v>0</v>
      </c>
      <c r="V24" s="15"/>
      <c r="W24" s="16">
        <f t="shared" si="7"/>
        <v>0</v>
      </c>
    </row>
    <row r="25" spans="1:23" s="6" customFormat="1">
      <c r="A25" s="28" t="s">
        <v>12</v>
      </c>
      <c r="B25" s="27"/>
      <c r="C25" s="8">
        <v>5</v>
      </c>
      <c r="D25" s="8">
        <f t="shared" si="0"/>
        <v>1</v>
      </c>
      <c r="E25" s="8">
        <f t="shared" si="1"/>
        <v>-4</v>
      </c>
      <c r="F25" s="8">
        <v>1</v>
      </c>
      <c r="G25" s="8">
        <f>SUM(G23:G24)</f>
        <v>1</v>
      </c>
      <c r="H25" s="8">
        <f t="shared" si="2"/>
        <v>0</v>
      </c>
      <c r="I25" s="8">
        <v>0</v>
      </c>
      <c r="J25" s="8"/>
      <c r="K25" s="8">
        <f t="shared" si="3"/>
        <v>0</v>
      </c>
      <c r="L25" s="8">
        <v>0</v>
      </c>
      <c r="M25" s="8"/>
      <c r="N25" s="8">
        <f t="shared" si="4"/>
        <v>0</v>
      </c>
      <c r="O25" s="8">
        <v>4</v>
      </c>
      <c r="P25" s="8">
        <f>SUM(P23:P24)</f>
        <v>0</v>
      </c>
      <c r="Q25" s="8">
        <f t="shared" si="5"/>
        <v>-4</v>
      </c>
      <c r="R25" s="8">
        <v>0</v>
      </c>
      <c r="S25" s="8"/>
      <c r="T25" s="8">
        <f t="shared" si="6"/>
        <v>0</v>
      </c>
      <c r="U25" s="8">
        <v>0</v>
      </c>
      <c r="V25" s="8"/>
      <c r="W25" s="8">
        <f t="shared" si="7"/>
        <v>0</v>
      </c>
    </row>
    <row r="26" spans="1:23">
      <c r="A26" s="11">
        <v>36957</v>
      </c>
      <c r="B26" s="10" t="s">
        <v>59</v>
      </c>
      <c r="C26" s="15">
        <v>1</v>
      </c>
      <c r="D26" s="15">
        <f t="shared" si="0"/>
        <v>0</v>
      </c>
      <c r="E26" s="16">
        <f t="shared" si="1"/>
        <v>-1</v>
      </c>
      <c r="F26" s="15">
        <v>1</v>
      </c>
      <c r="G26" s="7">
        <v>0</v>
      </c>
      <c r="H26" s="16">
        <f t="shared" si="2"/>
        <v>-1</v>
      </c>
      <c r="I26" s="15">
        <v>0</v>
      </c>
      <c r="J26" s="7"/>
      <c r="K26" s="16">
        <f t="shared" si="3"/>
        <v>0</v>
      </c>
      <c r="L26" s="15">
        <v>0</v>
      </c>
      <c r="M26" s="7"/>
      <c r="N26" s="16">
        <f t="shared" si="4"/>
        <v>0</v>
      </c>
      <c r="O26" s="15">
        <v>0</v>
      </c>
      <c r="P26" s="7"/>
      <c r="Q26" s="16">
        <f t="shared" si="5"/>
        <v>0</v>
      </c>
      <c r="R26" s="15">
        <v>0</v>
      </c>
      <c r="S26" s="15"/>
      <c r="T26" s="16">
        <f t="shared" si="6"/>
        <v>0</v>
      </c>
      <c r="U26" s="15">
        <v>0</v>
      </c>
      <c r="V26" s="15"/>
      <c r="W26" s="16">
        <f t="shared" si="7"/>
        <v>0</v>
      </c>
    </row>
    <row r="27" spans="1:23">
      <c r="A27" s="11">
        <v>36958</v>
      </c>
      <c r="B27" s="10" t="s">
        <v>60</v>
      </c>
      <c r="C27" s="15">
        <v>13</v>
      </c>
      <c r="D27" s="15">
        <f t="shared" si="0"/>
        <v>19</v>
      </c>
      <c r="E27" s="16">
        <f t="shared" si="1"/>
        <v>6</v>
      </c>
      <c r="F27" s="15">
        <v>1</v>
      </c>
      <c r="G27" s="7">
        <v>0</v>
      </c>
      <c r="H27" s="16">
        <f t="shared" si="2"/>
        <v>-1</v>
      </c>
      <c r="I27" s="15">
        <v>2</v>
      </c>
      <c r="J27" s="7">
        <v>4</v>
      </c>
      <c r="K27" s="16">
        <f t="shared" si="3"/>
        <v>2</v>
      </c>
      <c r="L27" s="15">
        <v>3</v>
      </c>
      <c r="M27" s="7">
        <v>5</v>
      </c>
      <c r="N27" s="16">
        <f t="shared" si="4"/>
        <v>2</v>
      </c>
      <c r="O27" s="15">
        <v>7</v>
      </c>
      <c r="P27" s="7">
        <v>10</v>
      </c>
      <c r="Q27" s="16">
        <f t="shared" si="5"/>
        <v>3</v>
      </c>
      <c r="R27" s="15">
        <v>0</v>
      </c>
      <c r="S27" s="15"/>
      <c r="T27" s="16">
        <f t="shared" si="6"/>
        <v>0</v>
      </c>
      <c r="U27" s="15">
        <v>0</v>
      </c>
      <c r="V27" s="15"/>
      <c r="W27" s="16">
        <f t="shared" si="7"/>
        <v>0</v>
      </c>
    </row>
    <row r="28" spans="1:23">
      <c r="A28" s="11">
        <v>36989</v>
      </c>
      <c r="B28" s="10" t="s">
        <v>37</v>
      </c>
      <c r="C28" s="15">
        <v>1</v>
      </c>
      <c r="D28" s="15">
        <f t="shared" si="0"/>
        <v>0</v>
      </c>
      <c r="E28" s="16">
        <f t="shared" si="1"/>
        <v>-1</v>
      </c>
      <c r="F28" s="15">
        <v>1</v>
      </c>
      <c r="G28" s="7">
        <v>0</v>
      </c>
      <c r="H28" s="16">
        <f t="shared" si="2"/>
        <v>-1</v>
      </c>
      <c r="I28" s="15">
        <v>0</v>
      </c>
      <c r="J28" s="7"/>
      <c r="K28" s="16">
        <f t="shared" si="3"/>
        <v>0</v>
      </c>
      <c r="L28" s="15">
        <v>0</v>
      </c>
      <c r="M28" s="7"/>
      <c r="N28" s="16">
        <f t="shared" si="4"/>
        <v>0</v>
      </c>
      <c r="O28" s="15">
        <v>0</v>
      </c>
      <c r="P28" s="7"/>
      <c r="Q28" s="16">
        <f t="shared" si="5"/>
        <v>0</v>
      </c>
      <c r="R28" s="15">
        <v>0</v>
      </c>
      <c r="S28" s="15"/>
      <c r="T28" s="16">
        <f t="shared" si="6"/>
        <v>0</v>
      </c>
      <c r="U28" s="15">
        <v>0</v>
      </c>
      <c r="V28" s="15"/>
      <c r="W28" s="16">
        <f t="shared" si="7"/>
        <v>0</v>
      </c>
    </row>
    <row r="29" spans="1:23">
      <c r="A29" s="11">
        <v>37336</v>
      </c>
      <c r="B29" s="10" t="s">
        <v>61</v>
      </c>
      <c r="C29" s="15">
        <v>5</v>
      </c>
      <c r="D29" s="15">
        <f t="shared" si="0"/>
        <v>5</v>
      </c>
      <c r="E29" s="16">
        <f t="shared" si="1"/>
        <v>0</v>
      </c>
      <c r="F29" s="15">
        <v>0</v>
      </c>
      <c r="G29" s="7">
        <v>0</v>
      </c>
      <c r="H29" s="16">
        <f t="shared" si="2"/>
        <v>0</v>
      </c>
      <c r="I29" s="15">
        <v>1</v>
      </c>
      <c r="J29" s="7"/>
      <c r="K29" s="16">
        <f t="shared" si="3"/>
        <v>-1</v>
      </c>
      <c r="L29" s="15">
        <v>3</v>
      </c>
      <c r="M29" s="7">
        <v>5</v>
      </c>
      <c r="N29" s="16">
        <f t="shared" si="4"/>
        <v>2</v>
      </c>
      <c r="O29" s="15">
        <v>1</v>
      </c>
      <c r="P29" s="7"/>
      <c r="Q29" s="16">
        <f t="shared" si="5"/>
        <v>-1</v>
      </c>
      <c r="R29" s="15">
        <v>0</v>
      </c>
      <c r="S29" s="15"/>
      <c r="T29" s="16">
        <f t="shared" si="6"/>
        <v>0</v>
      </c>
      <c r="U29" s="15">
        <v>0</v>
      </c>
      <c r="V29" s="15"/>
      <c r="W29" s="16">
        <f t="shared" si="7"/>
        <v>0</v>
      </c>
    </row>
    <row r="30" spans="1:23" ht="30">
      <c r="A30" s="11" t="s">
        <v>62</v>
      </c>
      <c r="B30" s="10" t="s">
        <v>63</v>
      </c>
      <c r="C30" s="15">
        <v>3</v>
      </c>
      <c r="D30" s="15">
        <f t="shared" si="0"/>
        <v>7</v>
      </c>
      <c r="E30" s="16">
        <f t="shared" si="1"/>
        <v>4</v>
      </c>
      <c r="F30" s="15">
        <v>0</v>
      </c>
      <c r="G30" s="7">
        <v>0</v>
      </c>
      <c r="H30" s="16">
        <f t="shared" si="2"/>
        <v>0</v>
      </c>
      <c r="I30" s="15">
        <v>0</v>
      </c>
      <c r="J30" s="7"/>
      <c r="K30" s="16">
        <f t="shared" si="3"/>
        <v>0</v>
      </c>
      <c r="L30" s="15">
        <v>3</v>
      </c>
      <c r="M30" s="7">
        <v>7</v>
      </c>
      <c r="N30" s="16">
        <f t="shared" si="4"/>
        <v>4</v>
      </c>
      <c r="O30" s="15">
        <v>0</v>
      </c>
      <c r="P30" s="7"/>
      <c r="Q30" s="16">
        <f t="shared" si="5"/>
        <v>0</v>
      </c>
      <c r="R30" s="15">
        <v>0</v>
      </c>
      <c r="S30" s="15"/>
      <c r="T30" s="16">
        <f t="shared" si="6"/>
        <v>0</v>
      </c>
      <c r="U30" s="15">
        <v>0</v>
      </c>
      <c r="V30" s="15"/>
      <c r="W30" s="16">
        <f t="shared" si="7"/>
        <v>0</v>
      </c>
    </row>
    <row r="31" spans="1:23" s="6" customFormat="1">
      <c r="A31" s="28" t="s">
        <v>13</v>
      </c>
      <c r="B31" s="27"/>
      <c r="C31" s="8">
        <v>23</v>
      </c>
      <c r="D31" s="8">
        <f t="shared" si="0"/>
        <v>31</v>
      </c>
      <c r="E31" s="8">
        <f t="shared" si="1"/>
        <v>8</v>
      </c>
      <c r="F31" s="8">
        <v>3</v>
      </c>
      <c r="G31" s="8">
        <f>SUM(G26:G30)</f>
        <v>0</v>
      </c>
      <c r="H31" s="8">
        <f t="shared" si="2"/>
        <v>-3</v>
      </c>
      <c r="I31" s="8">
        <v>3</v>
      </c>
      <c r="J31" s="8">
        <f>SUM(J27:J30)</f>
        <v>4</v>
      </c>
      <c r="K31" s="8">
        <f t="shared" si="3"/>
        <v>1</v>
      </c>
      <c r="L31" s="8">
        <v>9</v>
      </c>
      <c r="M31" s="8">
        <f>SUM(M27:M30)</f>
        <v>17</v>
      </c>
      <c r="N31" s="8">
        <f t="shared" si="4"/>
        <v>8</v>
      </c>
      <c r="O31" s="8">
        <v>8</v>
      </c>
      <c r="P31" s="8">
        <f>SUM(P26:P30)</f>
        <v>10</v>
      </c>
      <c r="Q31" s="8">
        <f t="shared" si="5"/>
        <v>2</v>
      </c>
      <c r="R31" s="8">
        <v>0</v>
      </c>
      <c r="S31" s="8"/>
      <c r="T31" s="8">
        <f t="shared" si="6"/>
        <v>0</v>
      </c>
      <c r="U31" s="8">
        <v>0</v>
      </c>
      <c r="V31" s="8"/>
      <c r="W31" s="8">
        <f t="shared" si="7"/>
        <v>0</v>
      </c>
    </row>
    <row r="32" spans="1:23" ht="30">
      <c r="A32" s="11" t="s">
        <v>64</v>
      </c>
      <c r="B32" s="10" t="s">
        <v>65</v>
      </c>
      <c r="C32" s="15">
        <v>6</v>
      </c>
      <c r="D32" s="15">
        <f t="shared" si="0"/>
        <v>6</v>
      </c>
      <c r="E32" s="16">
        <f t="shared" si="1"/>
        <v>0</v>
      </c>
      <c r="F32" s="15">
        <v>6</v>
      </c>
      <c r="G32" s="7">
        <v>6</v>
      </c>
      <c r="H32" s="16">
        <f t="shared" si="2"/>
        <v>0</v>
      </c>
      <c r="I32" s="15">
        <v>0</v>
      </c>
      <c r="J32" s="7"/>
      <c r="K32" s="16">
        <f t="shared" si="3"/>
        <v>0</v>
      </c>
      <c r="L32" s="15">
        <v>0</v>
      </c>
      <c r="M32" s="7"/>
      <c r="N32" s="16">
        <f t="shared" si="4"/>
        <v>0</v>
      </c>
      <c r="O32" s="15">
        <v>0</v>
      </c>
      <c r="P32" s="7"/>
      <c r="Q32" s="16">
        <f t="shared" si="5"/>
        <v>0</v>
      </c>
      <c r="R32" s="15">
        <v>0</v>
      </c>
      <c r="S32" s="15"/>
      <c r="T32" s="16">
        <f t="shared" si="6"/>
        <v>0</v>
      </c>
      <c r="U32" s="15">
        <v>0</v>
      </c>
      <c r="V32" s="15"/>
      <c r="W32" s="16">
        <f t="shared" si="7"/>
        <v>0</v>
      </c>
    </row>
    <row r="33" spans="1:23" s="6" customFormat="1">
      <c r="A33" s="28" t="s">
        <v>14</v>
      </c>
      <c r="B33" s="27"/>
      <c r="C33" s="8">
        <v>6</v>
      </c>
      <c r="D33" s="8">
        <f t="shared" si="0"/>
        <v>6</v>
      </c>
      <c r="E33" s="8">
        <f t="shared" si="1"/>
        <v>0</v>
      </c>
      <c r="F33" s="8">
        <v>6</v>
      </c>
      <c r="G33" s="8">
        <f>SUM(G32)</f>
        <v>6</v>
      </c>
      <c r="H33" s="8">
        <f t="shared" si="2"/>
        <v>0</v>
      </c>
      <c r="I33" s="8">
        <v>0</v>
      </c>
      <c r="J33" s="8"/>
      <c r="K33" s="8">
        <f t="shared" si="3"/>
        <v>0</v>
      </c>
      <c r="L33" s="8">
        <v>0</v>
      </c>
      <c r="M33" s="8"/>
      <c r="N33" s="8">
        <f t="shared" si="4"/>
        <v>0</v>
      </c>
      <c r="O33" s="8">
        <v>0</v>
      </c>
      <c r="P33" s="8"/>
      <c r="Q33" s="8">
        <f t="shared" si="5"/>
        <v>0</v>
      </c>
      <c r="R33" s="8">
        <v>0</v>
      </c>
      <c r="S33" s="8"/>
      <c r="T33" s="8">
        <f t="shared" si="6"/>
        <v>0</v>
      </c>
      <c r="U33" s="8">
        <v>0</v>
      </c>
      <c r="V33" s="8"/>
      <c r="W33" s="8">
        <f t="shared" si="7"/>
        <v>0</v>
      </c>
    </row>
    <row r="34" spans="1:23">
      <c r="A34" s="12" t="s">
        <v>53</v>
      </c>
      <c r="B34" s="13" t="s">
        <v>54</v>
      </c>
      <c r="C34" s="15">
        <v>2</v>
      </c>
      <c r="D34" s="15">
        <f t="shared" si="0"/>
        <v>1</v>
      </c>
      <c r="E34" s="16">
        <f t="shared" si="1"/>
        <v>-1</v>
      </c>
      <c r="F34" s="15">
        <v>1</v>
      </c>
      <c r="G34" s="7">
        <v>1</v>
      </c>
      <c r="H34" s="16">
        <f t="shared" si="2"/>
        <v>0</v>
      </c>
      <c r="I34" s="15">
        <v>0</v>
      </c>
      <c r="J34" s="7"/>
      <c r="K34" s="16">
        <f t="shared" si="3"/>
        <v>0</v>
      </c>
      <c r="L34" s="15">
        <v>1</v>
      </c>
      <c r="M34" s="7"/>
      <c r="N34" s="16">
        <f t="shared" si="4"/>
        <v>-1</v>
      </c>
      <c r="O34" s="15">
        <v>0</v>
      </c>
      <c r="P34" s="7"/>
      <c r="Q34" s="16">
        <f t="shared" si="5"/>
        <v>0</v>
      </c>
      <c r="R34" s="15">
        <v>0</v>
      </c>
      <c r="S34" s="15"/>
      <c r="T34" s="16">
        <f t="shared" si="6"/>
        <v>0</v>
      </c>
      <c r="U34" s="15">
        <v>0</v>
      </c>
      <c r="V34" s="15"/>
      <c r="W34" s="16">
        <f t="shared" si="7"/>
        <v>0</v>
      </c>
    </row>
    <row r="35" spans="1:23" ht="30">
      <c r="A35" s="12" t="s">
        <v>46</v>
      </c>
      <c r="B35" s="13" t="s">
        <v>47</v>
      </c>
      <c r="C35" s="15">
        <v>1</v>
      </c>
      <c r="D35" s="15">
        <f t="shared" si="0"/>
        <v>0</v>
      </c>
      <c r="E35" s="16">
        <f t="shared" si="1"/>
        <v>-1</v>
      </c>
      <c r="F35" s="15">
        <v>0</v>
      </c>
      <c r="G35" s="7"/>
      <c r="H35" s="16">
        <f t="shared" si="2"/>
        <v>0</v>
      </c>
      <c r="I35" s="15">
        <v>0</v>
      </c>
      <c r="J35" s="7"/>
      <c r="K35" s="16">
        <f t="shared" si="3"/>
        <v>0</v>
      </c>
      <c r="L35" s="15">
        <v>1</v>
      </c>
      <c r="M35" s="7"/>
      <c r="N35" s="16">
        <f t="shared" si="4"/>
        <v>-1</v>
      </c>
      <c r="O35" s="15">
        <v>0</v>
      </c>
      <c r="P35" s="7"/>
      <c r="Q35" s="16">
        <f t="shared" si="5"/>
        <v>0</v>
      </c>
      <c r="R35" s="15">
        <v>0</v>
      </c>
      <c r="S35" s="15"/>
      <c r="T35" s="16">
        <f t="shared" si="6"/>
        <v>0</v>
      </c>
      <c r="U35" s="15">
        <v>0</v>
      </c>
      <c r="V35" s="15"/>
      <c r="W35" s="16">
        <f t="shared" si="7"/>
        <v>0</v>
      </c>
    </row>
    <row r="36" spans="1:23">
      <c r="A36" s="11" t="s">
        <v>66</v>
      </c>
      <c r="B36" s="10" t="s">
        <v>67</v>
      </c>
      <c r="C36" s="15">
        <v>19</v>
      </c>
      <c r="D36" s="15">
        <f t="shared" si="0"/>
        <v>28</v>
      </c>
      <c r="E36" s="16">
        <f t="shared" si="1"/>
        <v>9</v>
      </c>
      <c r="F36" s="15">
        <v>0</v>
      </c>
      <c r="G36" s="7"/>
      <c r="H36" s="16">
        <f t="shared" si="2"/>
        <v>0</v>
      </c>
      <c r="I36" s="15">
        <v>8</v>
      </c>
      <c r="J36" s="7">
        <v>10</v>
      </c>
      <c r="K36" s="16">
        <f t="shared" si="3"/>
        <v>2</v>
      </c>
      <c r="L36" s="15">
        <v>7</v>
      </c>
      <c r="M36" s="7">
        <v>8</v>
      </c>
      <c r="N36" s="16">
        <f t="shared" si="4"/>
        <v>1</v>
      </c>
      <c r="O36" s="15">
        <v>4</v>
      </c>
      <c r="P36" s="7">
        <v>10</v>
      </c>
      <c r="Q36" s="16">
        <f t="shared" si="5"/>
        <v>6</v>
      </c>
      <c r="R36" s="15">
        <v>0</v>
      </c>
      <c r="S36" s="15"/>
      <c r="T36" s="16">
        <f t="shared" si="6"/>
        <v>0</v>
      </c>
      <c r="U36" s="15">
        <v>0</v>
      </c>
      <c r="V36" s="15"/>
      <c r="W36" s="16">
        <f t="shared" si="7"/>
        <v>0</v>
      </c>
    </row>
    <row r="37" spans="1:23" s="6" customFormat="1">
      <c r="A37" s="29" t="s">
        <v>15</v>
      </c>
      <c r="B37" s="30"/>
      <c r="C37" s="8">
        <v>22</v>
      </c>
      <c r="D37" s="8">
        <f t="shared" si="0"/>
        <v>29</v>
      </c>
      <c r="E37" s="8">
        <f t="shared" si="1"/>
        <v>7</v>
      </c>
      <c r="F37" s="8">
        <v>1</v>
      </c>
      <c r="G37" s="8">
        <v>1</v>
      </c>
      <c r="H37" s="8">
        <f t="shared" si="2"/>
        <v>0</v>
      </c>
      <c r="I37" s="8">
        <v>8</v>
      </c>
      <c r="J37" s="8">
        <v>10</v>
      </c>
      <c r="K37" s="8">
        <f t="shared" si="3"/>
        <v>2</v>
      </c>
      <c r="L37" s="8">
        <v>9</v>
      </c>
      <c r="M37" s="8">
        <v>8</v>
      </c>
      <c r="N37" s="8">
        <f t="shared" si="4"/>
        <v>-1</v>
      </c>
      <c r="O37" s="8">
        <v>4</v>
      </c>
      <c r="P37" s="8">
        <v>10</v>
      </c>
      <c r="Q37" s="8">
        <f t="shared" si="5"/>
        <v>6</v>
      </c>
      <c r="R37" s="8">
        <v>0</v>
      </c>
      <c r="S37" s="8"/>
      <c r="T37" s="8">
        <f t="shared" si="6"/>
        <v>0</v>
      </c>
      <c r="U37" s="8">
        <v>0</v>
      </c>
      <c r="V37" s="8"/>
      <c r="W37" s="8">
        <f t="shared" si="7"/>
        <v>0</v>
      </c>
    </row>
    <row r="38" spans="1:23">
      <c r="A38" s="11" t="s">
        <v>68</v>
      </c>
      <c r="B38" s="10" t="s">
        <v>69</v>
      </c>
      <c r="C38" s="15">
        <v>16</v>
      </c>
      <c r="D38" s="15">
        <f t="shared" si="0"/>
        <v>17</v>
      </c>
      <c r="E38" s="16">
        <f t="shared" si="1"/>
        <v>1</v>
      </c>
      <c r="F38" s="15">
        <v>9</v>
      </c>
      <c r="G38" s="7">
        <v>10</v>
      </c>
      <c r="H38" s="16">
        <f t="shared" si="2"/>
        <v>1</v>
      </c>
      <c r="I38" s="15">
        <v>7</v>
      </c>
      <c r="J38" s="7">
        <v>7</v>
      </c>
      <c r="K38" s="16">
        <f t="shared" si="3"/>
        <v>0</v>
      </c>
      <c r="L38" s="15">
        <v>0</v>
      </c>
      <c r="M38" s="15"/>
      <c r="N38" s="16">
        <f t="shared" si="4"/>
        <v>0</v>
      </c>
      <c r="O38" s="15">
        <v>0</v>
      </c>
      <c r="P38" s="15"/>
      <c r="Q38" s="16">
        <f t="shared" si="5"/>
        <v>0</v>
      </c>
      <c r="R38" s="15">
        <v>0</v>
      </c>
      <c r="S38" s="15"/>
      <c r="T38" s="16">
        <f t="shared" si="6"/>
        <v>0</v>
      </c>
      <c r="U38" s="15">
        <v>0</v>
      </c>
      <c r="V38" s="15"/>
      <c r="W38" s="16">
        <f t="shared" si="7"/>
        <v>0</v>
      </c>
    </row>
    <row r="39" spans="1:23">
      <c r="A39" s="11" t="s">
        <v>70</v>
      </c>
      <c r="B39" s="10" t="s">
        <v>71</v>
      </c>
      <c r="C39" s="15">
        <v>29</v>
      </c>
      <c r="D39" s="15">
        <f t="shared" si="0"/>
        <v>21</v>
      </c>
      <c r="E39" s="16">
        <f t="shared" si="1"/>
        <v>-8</v>
      </c>
      <c r="F39" s="15">
        <v>10</v>
      </c>
      <c r="G39" s="7">
        <v>11</v>
      </c>
      <c r="H39" s="16">
        <f t="shared" si="2"/>
        <v>1</v>
      </c>
      <c r="I39" s="15">
        <v>10</v>
      </c>
      <c r="J39" s="7">
        <v>10</v>
      </c>
      <c r="K39" s="16">
        <f t="shared" si="3"/>
        <v>0</v>
      </c>
      <c r="L39" s="15">
        <v>3</v>
      </c>
      <c r="M39" s="15"/>
      <c r="N39" s="16">
        <f t="shared" si="4"/>
        <v>-3</v>
      </c>
      <c r="O39" s="15">
        <v>6</v>
      </c>
      <c r="P39" s="15"/>
      <c r="Q39" s="16">
        <f t="shared" si="5"/>
        <v>-6</v>
      </c>
      <c r="R39" s="15">
        <v>0</v>
      </c>
      <c r="S39" s="15"/>
      <c r="T39" s="16">
        <f t="shared" si="6"/>
        <v>0</v>
      </c>
      <c r="U39" s="15">
        <v>0</v>
      </c>
      <c r="V39" s="15"/>
      <c r="W39" s="16">
        <f t="shared" si="7"/>
        <v>0</v>
      </c>
    </row>
    <row r="40" spans="1:23">
      <c r="A40" s="11" t="s">
        <v>72</v>
      </c>
      <c r="B40" s="10" t="s">
        <v>71</v>
      </c>
      <c r="C40" s="15">
        <v>2</v>
      </c>
      <c r="D40" s="15">
        <f t="shared" si="0"/>
        <v>2</v>
      </c>
      <c r="E40" s="16">
        <f t="shared" si="1"/>
        <v>0</v>
      </c>
      <c r="F40" s="15">
        <v>2</v>
      </c>
      <c r="G40" s="7">
        <v>2</v>
      </c>
      <c r="H40" s="16">
        <f t="shared" si="2"/>
        <v>0</v>
      </c>
      <c r="I40" s="15">
        <v>0</v>
      </c>
      <c r="J40" s="15"/>
      <c r="K40" s="16">
        <f t="shared" si="3"/>
        <v>0</v>
      </c>
      <c r="L40" s="15">
        <v>0</v>
      </c>
      <c r="M40" s="15"/>
      <c r="N40" s="16">
        <f t="shared" si="4"/>
        <v>0</v>
      </c>
      <c r="O40" s="15">
        <v>0</v>
      </c>
      <c r="P40" s="15"/>
      <c r="Q40" s="16">
        <f t="shared" si="5"/>
        <v>0</v>
      </c>
      <c r="R40" s="15">
        <v>0</v>
      </c>
      <c r="S40" s="15"/>
      <c r="T40" s="16">
        <f t="shared" si="6"/>
        <v>0</v>
      </c>
      <c r="U40" s="15">
        <v>0</v>
      </c>
      <c r="V40" s="15"/>
      <c r="W40" s="16">
        <f t="shared" si="7"/>
        <v>0</v>
      </c>
    </row>
    <row r="41" spans="1:23">
      <c r="A41" s="5" t="s">
        <v>53</v>
      </c>
      <c r="B41" s="5" t="s">
        <v>54</v>
      </c>
      <c r="C41" s="15">
        <v>1</v>
      </c>
      <c r="D41" s="15">
        <f t="shared" si="0"/>
        <v>1</v>
      </c>
      <c r="E41" s="16">
        <f t="shared" si="1"/>
        <v>0</v>
      </c>
      <c r="F41" s="15">
        <v>0</v>
      </c>
      <c r="G41" s="15"/>
      <c r="H41" s="16">
        <f t="shared" si="2"/>
        <v>0</v>
      </c>
      <c r="I41" s="15">
        <v>0</v>
      </c>
      <c r="J41" s="15"/>
      <c r="K41" s="16">
        <f t="shared" si="3"/>
        <v>0</v>
      </c>
      <c r="L41" s="15">
        <v>0</v>
      </c>
      <c r="M41" s="15"/>
      <c r="N41" s="16">
        <f t="shared" si="4"/>
        <v>0</v>
      </c>
      <c r="O41" s="17">
        <v>1</v>
      </c>
      <c r="P41" s="14">
        <v>1</v>
      </c>
      <c r="Q41" s="16">
        <f t="shared" si="5"/>
        <v>0</v>
      </c>
      <c r="R41" s="15">
        <v>0</v>
      </c>
      <c r="S41" s="15"/>
      <c r="T41" s="16">
        <f t="shared" si="6"/>
        <v>0</v>
      </c>
      <c r="U41" s="15">
        <v>0</v>
      </c>
      <c r="V41" s="15"/>
      <c r="W41" s="16">
        <f t="shared" si="7"/>
        <v>0</v>
      </c>
    </row>
    <row r="42" spans="1:23" ht="30">
      <c r="A42" s="11" t="s">
        <v>64</v>
      </c>
      <c r="B42" s="10" t="s">
        <v>65</v>
      </c>
      <c r="C42" s="15">
        <v>3</v>
      </c>
      <c r="D42" s="15">
        <f t="shared" si="0"/>
        <v>7</v>
      </c>
      <c r="E42" s="16">
        <f t="shared" si="1"/>
        <v>4</v>
      </c>
      <c r="F42" s="15">
        <v>0</v>
      </c>
      <c r="G42" s="15"/>
      <c r="H42" s="16">
        <f t="shared" si="2"/>
        <v>0</v>
      </c>
      <c r="I42" s="15">
        <v>1</v>
      </c>
      <c r="J42" s="7">
        <v>2</v>
      </c>
      <c r="K42" s="16">
        <f t="shared" si="3"/>
        <v>1</v>
      </c>
      <c r="L42" s="15">
        <v>2</v>
      </c>
      <c r="M42" s="7">
        <v>5</v>
      </c>
      <c r="N42" s="16">
        <f t="shared" si="4"/>
        <v>3</v>
      </c>
      <c r="O42" s="17">
        <v>0</v>
      </c>
      <c r="P42" s="14"/>
      <c r="Q42" s="16">
        <f t="shared" si="5"/>
        <v>0</v>
      </c>
      <c r="R42" s="15">
        <v>0</v>
      </c>
      <c r="S42" s="15"/>
      <c r="T42" s="16">
        <f t="shared" si="6"/>
        <v>0</v>
      </c>
      <c r="U42" s="15">
        <v>0</v>
      </c>
      <c r="V42" s="15"/>
      <c r="W42" s="16">
        <f t="shared" si="7"/>
        <v>0</v>
      </c>
    </row>
    <row r="43" spans="1:23">
      <c r="A43" s="11" t="s">
        <v>48</v>
      </c>
      <c r="B43" s="10" t="s">
        <v>49</v>
      </c>
      <c r="C43" s="15">
        <v>4</v>
      </c>
      <c r="D43" s="15">
        <f t="shared" si="0"/>
        <v>5</v>
      </c>
      <c r="E43" s="16">
        <f t="shared" si="1"/>
        <v>1</v>
      </c>
      <c r="F43" s="15">
        <v>0</v>
      </c>
      <c r="G43" s="15"/>
      <c r="H43" s="16">
        <f t="shared" si="2"/>
        <v>0</v>
      </c>
      <c r="I43" s="15">
        <v>0</v>
      </c>
      <c r="J43" s="15"/>
      <c r="K43" s="16">
        <f t="shared" si="3"/>
        <v>0</v>
      </c>
      <c r="L43" s="15">
        <v>2</v>
      </c>
      <c r="M43" s="7">
        <v>5</v>
      </c>
      <c r="N43" s="16">
        <f t="shared" si="4"/>
        <v>3</v>
      </c>
      <c r="O43" s="15">
        <v>2</v>
      </c>
      <c r="P43" s="7"/>
      <c r="Q43" s="16">
        <f t="shared" si="5"/>
        <v>-2</v>
      </c>
      <c r="R43" s="15">
        <v>0</v>
      </c>
      <c r="S43" s="15"/>
      <c r="T43" s="16">
        <f t="shared" si="6"/>
        <v>0</v>
      </c>
      <c r="U43" s="15">
        <v>0</v>
      </c>
      <c r="V43" s="15"/>
      <c r="W43" s="16">
        <f t="shared" si="7"/>
        <v>0</v>
      </c>
    </row>
    <row r="44" spans="1:23">
      <c r="A44" s="11" t="s">
        <v>73</v>
      </c>
      <c r="B44" s="10" t="s">
        <v>49</v>
      </c>
      <c r="C44" s="15">
        <v>3</v>
      </c>
      <c r="D44" s="15">
        <f t="shared" si="0"/>
        <v>3</v>
      </c>
      <c r="E44" s="16">
        <f t="shared" si="1"/>
        <v>0</v>
      </c>
      <c r="F44" s="15">
        <v>3</v>
      </c>
      <c r="G44" s="7">
        <v>3</v>
      </c>
      <c r="H44" s="16">
        <f t="shared" si="2"/>
        <v>0</v>
      </c>
      <c r="I44" s="15">
        <v>0</v>
      </c>
      <c r="J44" s="15"/>
      <c r="K44" s="16">
        <f t="shared" si="3"/>
        <v>0</v>
      </c>
      <c r="L44" s="15">
        <v>0</v>
      </c>
      <c r="M44" s="7"/>
      <c r="N44" s="16">
        <f t="shared" si="4"/>
        <v>0</v>
      </c>
      <c r="O44" s="15">
        <v>0</v>
      </c>
      <c r="P44" s="7"/>
      <c r="Q44" s="16">
        <f t="shared" si="5"/>
        <v>0</v>
      </c>
      <c r="R44" s="15">
        <v>0</v>
      </c>
      <c r="S44" s="15"/>
      <c r="T44" s="16">
        <f t="shared" si="6"/>
        <v>0</v>
      </c>
      <c r="U44" s="15">
        <v>0</v>
      </c>
      <c r="V44" s="15"/>
      <c r="W44" s="16">
        <f t="shared" si="7"/>
        <v>0</v>
      </c>
    </row>
    <row r="45" spans="1:23">
      <c r="A45" s="11" t="s">
        <v>74</v>
      </c>
      <c r="B45" s="10" t="s">
        <v>75</v>
      </c>
      <c r="C45" s="15">
        <v>4</v>
      </c>
      <c r="D45" s="15">
        <f t="shared" si="0"/>
        <v>5</v>
      </c>
      <c r="E45" s="16">
        <f t="shared" si="1"/>
        <v>1</v>
      </c>
      <c r="F45" s="15">
        <v>4</v>
      </c>
      <c r="G45" s="7">
        <v>5</v>
      </c>
      <c r="H45" s="16">
        <f t="shared" si="2"/>
        <v>1</v>
      </c>
      <c r="I45" s="15">
        <v>0</v>
      </c>
      <c r="J45" s="15"/>
      <c r="K45" s="16">
        <f t="shared" si="3"/>
        <v>0</v>
      </c>
      <c r="L45" s="15">
        <v>0</v>
      </c>
      <c r="M45" s="7"/>
      <c r="N45" s="16">
        <f t="shared" si="4"/>
        <v>0</v>
      </c>
      <c r="O45" s="15">
        <v>0</v>
      </c>
      <c r="P45" s="7"/>
      <c r="Q45" s="16">
        <f t="shared" si="5"/>
        <v>0</v>
      </c>
      <c r="R45" s="15">
        <v>0</v>
      </c>
      <c r="S45" s="15"/>
      <c r="T45" s="16">
        <f t="shared" si="6"/>
        <v>0</v>
      </c>
      <c r="U45" s="15">
        <v>0</v>
      </c>
      <c r="V45" s="15"/>
      <c r="W45" s="16">
        <f t="shared" si="7"/>
        <v>0</v>
      </c>
    </row>
    <row r="46" spans="1:23">
      <c r="A46" s="11" t="s">
        <v>76</v>
      </c>
      <c r="B46" s="10" t="s">
        <v>77</v>
      </c>
      <c r="C46" s="15">
        <v>4</v>
      </c>
      <c r="D46" s="15">
        <f t="shared" si="0"/>
        <v>5</v>
      </c>
      <c r="E46" s="16">
        <f t="shared" si="1"/>
        <v>1</v>
      </c>
      <c r="F46" s="15">
        <v>4</v>
      </c>
      <c r="G46" s="7">
        <v>5</v>
      </c>
      <c r="H46" s="16">
        <f t="shared" si="2"/>
        <v>1</v>
      </c>
      <c r="I46" s="15">
        <v>0</v>
      </c>
      <c r="J46" s="15"/>
      <c r="K46" s="16">
        <f t="shared" si="3"/>
        <v>0</v>
      </c>
      <c r="L46" s="15">
        <v>0</v>
      </c>
      <c r="M46" s="7"/>
      <c r="N46" s="16">
        <f t="shared" si="4"/>
        <v>0</v>
      </c>
      <c r="O46" s="15">
        <v>0</v>
      </c>
      <c r="P46" s="7"/>
      <c r="Q46" s="16">
        <f t="shared" si="5"/>
        <v>0</v>
      </c>
      <c r="R46" s="15">
        <v>0</v>
      </c>
      <c r="S46" s="15"/>
      <c r="T46" s="16">
        <f t="shared" si="6"/>
        <v>0</v>
      </c>
      <c r="U46" s="15">
        <v>0</v>
      </c>
      <c r="V46" s="15"/>
      <c r="W46" s="16">
        <f t="shared" si="7"/>
        <v>0</v>
      </c>
    </row>
    <row r="47" spans="1:23">
      <c r="A47" s="11" t="s">
        <v>78</v>
      </c>
      <c r="B47" s="10" t="s">
        <v>79</v>
      </c>
      <c r="C47" s="15">
        <v>18</v>
      </c>
      <c r="D47" s="15">
        <f t="shared" si="0"/>
        <v>20</v>
      </c>
      <c r="E47" s="16">
        <f t="shared" si="1"/>
        <v>2</v>
      </c>
      <c r="F47" s="15">
        <v>5</v>
      </c>
      <c r="G47" s="7">
        <v>5</v>
      </c>
      <c r="H47" s="16">
        <f t="shared" si="2"/>
        <v>0</v>
      </c>
      <c r="I47" s="15">
        <v>4</v>
      </c>
      <c r="J47" s="7">
        <v>5</v>
      </c>
      <c r="K47" s="16">
        <f t="shared" si="3"/>
        <v>1</v>
      </c>
      <c r="L47" s="15">
        <v>5</v>
      </c>
      <c r="M47" s="7">
        <v>5</v>
      </c>
      <c r="N47" s="16">
        <f t="shared" si="4"/>
        <v>0</v>
      </c>
      <c r="O47" s="15">
        <v>4</v>
      </c>
      <c r="P47" s="7">
        <v>5</v>
      </c>
      <c r="Q47" s="16">
        <f t="shared" si="5"/>
        <v>1</v>
      </c>
      <c r="R47" s="15">
        <v>0</v>
      </c>
      <c r="S47" s="15"/>
      <c r="T47" s="16">
        <f t="shared" si="6"/>
        <v>0</v>
      </c>
      <c r="U47" s="15">
        <v>0</v>
      </c>
      <c r="V47" s="15"/>
      <c r="W47" s="16">
        <f t="shared" si="7"/>
        <v>0</v>
      </c>
    </row>
    <row r="48" spans="1:23">
      <c r="A48" s="11" t="s">
        <v>80</v>
      </c>
      <c r="B48" s="10" t="s">
        <v>81</v>
      </c>
      <c r="C48" s="15">
        <v>6</v>
      </c>
      <c r="D48" s="15">
        <f t="shared" si="0"/>
        <v>5</v>
      </c>
      <c r="E48" s="16">
        <f t="shared" si="1"/>
        <v>-1</v>
      </c>
      <c r="F48" s="15">
        <v>6</v>
      </c>
      <c r="G48" s="7">
        <v>5</v>
      </c>
      <c r="H48" s="16">
        <f t="shared" si="2"/>
        <v>-1</v>
      </c>
      <c r="I48" s="15">
        <v>0</v>
      </c>
      <c r="J48" s="7"/>
      <c r="K48" s="16">
        <f t="shared" si="3"/>
        <v>0</v>
      </c>
      <c r="L48" s="15">
        <v>0</v>
      </c>
      <c r="M48" s="7"/>
      <c r="N48" s="16">
        <f t="shared" si="4"/>
        <v>0</v>
      </c>
      <c r="O48" s="15">
        <v>0</v>
      </c>
      <c r="P48" s="7"/>
      <c r="Q48" s="16">
        <f t="shared" si="5"/>
        <v>0</v>
      </c>
      <c r="R48" s="15">
        <v>0</v>
      </c>
      <c r="S48" s="15"/>
      <c r="T48" s="16">
        <f t="shared" si="6"/>
        <v>0</v>
      </c>
      <c r="U48" s="15">
        <v>0</v>
      </c>
      <c r="V48" s="15"/>
      <c r="W48" s="16">
        <f t="shared" si="7"/>
        <v>0</v>
      </c>
    </row>
    <row r="49" spans="1:23" s="6" customFormat="1">
      <c r="A49" s="28" t="s">
        <v>16</v>
      </c>
      <c r="B49" s="27"/>
      <c r="C49" s="8">
        <v>90</v>
      </c>
      <c r="D49" s="8">
        <f t="shared" si="0"/>
        <v>74</v>
      </c>
      <c r="E49" s="8">
        <f t="shared" si="1"/>
        <v>-16</v>
      </c>
      <c r="F49" s="8">
        <v>43</v>
      </c>
      <c r="G49" s="8">
        <v>36</v>
      </c>
      <c r="H49" s="8">
        <f t="shared" si="2"/>
        <v>-7</v>
      </c>
      <c r="I49" s="8">
        <v>22</v>
      </c>
      <c r="J49" s="8">
        <v>17</v>
      </c>
      <c r="K49" s="8">
        <f t="shared" si="3"/>
        <v>-5</v>
      </c>
      <c r="L49" s="8">
        <v>12</v>
      </c>
      <c r="M49" s="8">
        <f>SUM(M41:M48)</f>
        <v>15</v>
      </c>
      <c r="N49" s="8">
        <f t="shared" si="4"/>
        <v>3</v>
      </c>
      <c r="O49" s="8">
        <v>13</v>
      </c>
      <c r="P49" s="8">
        <f>SUM(P41:P48)</f>
        <v>6</v>
      </c>
      <c r="Q49" s="8">
        <f t="shared" si="5"/>
        <v>-7</v>
      </c>
      <c r="R49" s="8">
        <v>0</v>
      </c>
      <c r="S49" s="8"/>
      <c r="T49" s="8">
        <f t="shared" si="6"/>
        <v>0</v>
      </c>
      <c r="U49" s="8">
        <v>0</v>
      </c>
      <c r="V49" s="8"/>
      <c r="W49" s="8">
        <f t="shared" si="7"/>
        <v>0</v>
      </c>
    </row>
    <row r="50" spans="1:23">
      <c r="A50" s="11">
        <v>37042</v>
      </c>
      <c r="B50" s="10" t="s">
        <v>82</v>
      </c>
      <c r="C50" s="15">
        <v>131</v>
      </c>
      <c r="D50" s="15">
        <f t="shared" si="0"/>
        <v>267</v>
      </c>
      <c r="E50" s="16">
        <f t="shared" si="1"/>
        <v>136</v>
      </c>
      <c r="F50" s="15">
        <v>1</v>
      </c>
      <c r="G50" s="7">
        <v>0</v>
      </c>
      <c r="H50" s="16">
        <f t="shared" si="2"/>
        <v>-1</v>
      </c>
      <c r="I50" s="15">
        <v>29</v>
      </c>
      <c r="J50" s="7">
        <v>40</v>
      </c>
      <c r="K50" s="16">
        <f t="shared" si="3"/>
        <v>11</v>
      </c>
      <c r="L50" s="15">
        <v>43</v>
      </c>
      <c r="M50" s="7">
        <v>67</v>
      </c>
      <c r="N50" s="16">
        <f t="shared" si="4"/>
        <v>24</v>
      </c>
      <c r="O50" s="15">
        <v>26</v>
      </c>
      <c r="P50" s="7">
        <v>35</v>
      </c>
      <c r="Q50" s="16">
        <f t="shared" si="5"/>
        <v>9</v>
      </c>
      <c r="R50" s="15">
        <v>14</v>
      </c>
      <c r="S50" s="7">
        <v>50</v>
      </c>
      <c r="T50" s="16">
        <f t="shared" si="6"/>
        <v>36</v>
      </c>
      <c r="U50" s="15">
        <v>18</v>
      </c>
      <c r="V50" s="7">
        <v>75</v>
      </c>
      <c r="W50" s="16">
        <f t="shared" si="7"/>
        <v>57</v>
      </c>
    </row>
    <row r="51" spans="1:23">
      <c r="A51" s="11">
        <v>37407</v>
      </c>
      <c r="B51" s="10" t="s">
        <v>83</v>
      </c>
      <c r="C51" s="18">
        <v>81</v>
      </c>
      <c r="D51" s="15">
        <f t="shared" si="0"/>
        <v>131</v>
      </c>
      <c r="E51" s="16">
        <f t="shared" si="1"/>
        <v>50</v>
      </c>
      <c r="F51" s="18">
        <v>0</v>
      </c>
      <c r="G51" s="7">
        <v>0</v>
      </c>
      <c r="H51" s="16">
        <f t="shared" si="2"/>
        <v>0</v>
      </c>
      <c r="I51" s="18">
        <v>23</v>
      </c>
      <c r="J51" s="7">
        <v>27</v>
      </c>
      <c r="K51" s="16">
        <f t="shared" si="3"/>
        <v>4</v>
      </c>
      <c r="L51" s="18">
        <v>20</v>
      </c>
      <c r="M51" s="7">
        <v>28</v>
      </c>
      <c r="N51" s="16">
        <f t="shared" si="4"/>
        <v>8</v>
      </c>
      <c r="O51" s="18">
        <v>18</v>
      </c>
      <c r="P51" s="7">
        <v>30</v>
      </c>
      <c r="Q51" s="16">
        <f t="shared" si="5"/>
        <v>12</v>
      </c>
      <c r="R51" s="18">
        <v>8</v>
      </c>
      <c r="S51" s="7">
        <v>21</v>
      </c>
      <c r="T51" s="16">
        <f t="shared" si="6"/>
        <v>13</v>
      </c>
      <c r="U51" s="18">
        <v>12</v>
      </c>
      <c r="V51" s="7">
        <v>25</v>
      </c>
      <c r="W51" s="16">
        <f t="shared" si="7"/>
        <v>13</v>
      </c>
    </row>
    <row r="52" spans="1:23">
      <c r="A52" s="11">
        <v>37772</v>
      </c>
      <c r="B52" s="10" t="s">
        <v>84</v>
      </c>
      <c r="C52" s="15">
        <v>21</v>
      </c>
      <c r="D52" s="15">
        <f t="shared" si="0"/>
        <v>22</v>
      </c>
      <c r="E52" s="16">
        <f t="shared" si="1"/>
        <v>1</v>
      </c>
      <c r="F52" s="15">
        <v>0</v>
      </c>
      <c r="G52" s="7">
        <v>0</v>
      </c>
      <c r="H52" s="16">
        <f t="shared" si="2"/>
        <v>0</v>
      </c>
      <c r="I52" s="15">
        <v>8</v>
      </c>
      <c r="J52" s="7">
        <v>8</v>
      </c>
      <c r="K52" s="16">
        <f t="shared" si="3"/>
        <v>0</v>
      </c>
      <c r="L52" s="15">
        <v>1</v>
      </c>
      <c r="M52" s="7"/>
      <c r="N52" s="16">
        <f t="shared" si="4"/>
        <v>-1</v>
      </c>
      <c r="O52" s="15">
        <v>4</v>
      </c>
      <c r="P52" s="7"/>
      <c r="Q52" s="16">
        <f t="shared" si="5"/>
        <v>-4</v>
      </c>
      <c r="R52" s="15">
        <v>8</v>
      </c>
      <c r="S52" s="7">
        <v>14</v>
      </c>
      <c r="T52" s="16">
        <f t="shared" si="6"/>
        <v>6</v>
      </c>
      <c r="U52" s="15">
        <v>0</v>
      </c>
      <c r="V52" s="7"/>
      <c r="W52" s="16">
        <f t="shared" si="7"/>
        <v>0</v>
      </c>
    </row>
    <row r="53" spans="1:23">
      <c r="A53" s="11" t="s">
        <v>85</v>
      </c>
      <c r="B53" s="10" t="s">
        <v>86</v>
      </c>
      <c r="C53" s="15">
        <v>1</v>
      </c>
      <c r="D53" s="15">
        <f t="shared" si="0"/>
        <v>0</v>
      </c>
      <c r="E53" s="16">
        <f t="shared" si="1"/>
        <v>-1</v>
      </c>
      <c r="F53" s="15">
        <v>0</v>
      </c>
      <c r="G53" s="7">
        <v>0</v>
      </c>
      <c r="H53" s="16">
        <f t="shared" si="2"/>
        <v>0</v>
      </c>
      <c r="I53" s="15">
        <v>0</v>
      </c>
      <c r="J53" s="7"/>
      <c r="K53" s="16">
        <f t="shared" si="3"/>
        <v>0</v>
      </c>
      <c r="L53" s="15">
        <v>0</v>
      </c>
      <c r="M53" s="7"/>
      <c r="N53" s="16">
        <f t="shared" si="4"/>
        <v>0</v>
      </c>
      <c r="O53" s="15">
        <v>0</v>
      </c>
      <c r="P53" s="7"/>
      <c r="Q53" s="16">
        <f t="shared" si="5"/>
        <v>0</v>
      </c>
      <c r="R53" s="15">
        <v>1</v>
      </c>
      <c r="S53" s="7"/>
      <c r="T53" s="16">
        <f t="shared" si="6"/>
        <v>-1</v>
      </c>
      <c r="U53" s="15">
        <v>0</v>
      </c>
      <c r="V53" s="7"/>
      <c r="W53" s="16">
        <f t="shared" si="7"/>
        <v>0</v>
      </c>
    </row>
    <row r="54" spans="1:23" s="6" customFormat="1">
      <c r="A54" s="28" t="s">
        <v>17</v>
      </c>
      <c r="B54" s="27"/>
      <c r="C54" s="8">
        <v>234</v>
      </c>
      <c r="D54" s="8">
        <f t="shared" si="0"/>
        <v>420</v>
      </c>
      <c r="E54" s="8">
        <f t="shared" si="1"/>
        <v>186</v>
      </c>
      <c r="F54" s="8">
        <v>1</v>
      </c>
      <c r="G54" s="8">
        <v>0</v>
      </c>
      <c r="H54" s="8">
        <f t="shared" si="2"/>
        <v>-1</v>
      </c>
      <c r="I54" s="8">
        <v>60</v>
      </c>
      <c r="J54" s="8">
        <v>75</v>
      </c>
      <c r="K54" s="8">
        <f t="shared" si="3"/>
        <v>15</v>
      </c>
      <c r="L54" s="8">
        <v>64</v>
      </c>
      <c r="M54" s="8">
        <f>SUM(M50:M53)</f>
        <v>95</v>
      </c>
      <c r="N54" s="8">
        <f t="shared" si="4"/>
        <v>31</v>
      </c>
      <c r="O54" s="8">
        <v>48</v>
      </c>
      <c r="P54" s="8">
        <f>SUM(P50:P53)</f>
        <v>65</v>
      </c>
      <c r="Q54" s="8">
        <f t="shared" si="5"/>
        <v>17</v>
      </c>
      <c r="R54" s="8">
        <v>31</v>
      </c>
      <c r="S54" s="8">
        <f>SUM(S50:S53)</f>
        <v>85</v>
      </c>
      <c r="T54" s="8">
        <f t="shared" si="6"/>
        <v>54</v>
      </c>
      <c r="U54" s="8">
        <v>30</v>
      </c>
      <c r="V54" s="8">
        <f>SUM(V50:V53)</f>
        <v>100</v>
      </c>
      <c r="W54" s="8">
        <f t="shared" si="7"/>
        <v>70</v>
      </c>
    </row>
    <row r="55" spans="1:23">
      <c r="A55" s="11" t="s">
        <v>44</v>
      </c>
      <c r="B55" s="10" t="s">
        <v>45</v>
      </c>
      <c r="C55" s="15">
        <v>18</v>
      </c>
      <c r="D55" s="15">
        <f t="shared" si="0"/>
        <v>20</v>
      </c>
      <c r="E55" s="16">
        <f t="shared" si="1"/>
        <v>2</v>
      </c>
      <c r="F55" s="15">
        <v>13</v>
      </c>
      <c r="G55" s="7">
        <v>13</v>
      </c>
      <c r="H55" s="16">
        <f t="shared" si="2"/>
        <v>0</v>
      </c>
      <c r="I55" s="15">
        <v>1</v>
      </c>
      <c r="J55" s="7"/>
      <c r="K55" s="16">
        <f t="shared" si="3"/>
        <v>-1</v>
      </c>
      <c r="L55" s="15">
        <v>4</v>
      </c>
      <c r="M55" s="7">
        <v>7</v>
      </c>
      <c r="N55" s="16">
        <f t="shared" si="4"/>
        <v>3</v>
      </c>
      <c r="O55" s="15">
        <v>0</v>
      </c>
      <c r="P55" s="7"/>
      <c r="Q55" s="16">
        <f t="shared" si="5"/>
        <v>0</v>
      </c>
      <c r="R55" s="15">
        <v>0</v>
      </c>
      <c r="S55" s="7"/>
      <c r="T55" s="16">
        <f t="shared" si="6"/>
        <v>0</v>
      </c>
      <c r="U55" s="15">
        <v>0</v>
      </c>
      <c r="V55" s="7"/>
      <c r="W55" s="16">
        <f t="shared" si="7"/>
        <v>0</v>
      </c>
    </row>
    <row r="56" spans="1:23">
      <c r="A56" s="11" t="s">
        <v>87</v>
      </c>
      <c r="B56" s="10" t="s">
        <v>88</v>
      </c>
      <c r="C56" s="15">
        <v>7</v>
      </c>
      <c r="D56" s="15">
        <f t="shared" si="0"/>
        <v>7</v>
      </c>
      <c r="E56" s="16">
        <f t="shared" si="1"/>
        <v>0</v>
      </c>
      <c r="F56" s="15">
        <v>7</v>
      </c>
      <c r="G56" s="7">
        <v>7</v>
      </c>
      <c r="H56" s="16">
        <f t="shared" si="2"/>
        <v>0</v>
      </c>
      <c r="I56" s="15">
        <v>0</v>
      </c>
      <c r="J56" s="7"/>
      <c r="K56" s="16">
        <f t="shared" si="3"/>
        <v>0</v>
      </c>
      <c r="L56" s="15">
        <v>0</v>
      </c>
      <c r="M56" s="7"/>
      <c r="N56" s="16">
        <f t="shared" si="4"/>
        <v>0</v>
      </c>
      <c r="O56" s="15">
        <v>0</v>
      </c>
      <c r="P56" s="7"/>
      <c r="Q56" s="16">
        <f t="shared" si="5"/>
        <v>0</v>
      </c>
      <c r="R56" s="15">
        <v>0</v>
      </c>
      <c r="S56" s="7"/>
      <c r="T56" s="16">
        <f t="shared" si="6"/>
        <v>0</v>
      </c>
      <c r="U56" s="15">
        <v>0</v>
      </c>
      <c r="V56" s="7"/>
      <c r="W56" s="16">
        <f t="shared" si="7"/>
        <v>0</v>
      </c>
    </row>
    <row r="57" spans="1:23" s="6" customFormat="1">
      <c r="A57" s="28" t="s">
        <v>18</v>
      </c>
      <c r="B57" s="27"/>
      <c r="C57" s="8">
        <v>25</v>
      </c>
      <c r="D57" s="8">
        <f t="shared" si="0"/>
        <v>27</v>
      </c>
      <c r="E57" s="8">
        <f t="shared" si="1"/>
        <v>2</v>
      </c>
      <c r="F57" s="8">
        <v>20</v>
      </c>
      <c r="G57" s="8">
        <v>20</v>
      </c>
      <c r="H57" s="8">
        <f t="shared" si="2"/>
        <v>0</v>
      </c>
      <c r="I57" s="8">
        <v>1</v>
      </c>
      <c r="J57" s="8"/>
      <c r="K57" s="8">
        <f t="shared" si="3"/>
        <v>-1</v>
      </c>
      <c r="L57" s="8">
        <v>4</v>
      </c>
      <c r="M57" s="8">
        <f>SUM(M55:M56)</f>
        <v>7</v>
      </c>
      <c r="N57" s="8">
        <f t="shared" si="4"/>
        <v>3</v>
      </c>
      <c r="O57" s="8">
        <v>0</v>
      </c>
      <c r="P57" s="8"/>
      <c r="Q57" s="8">
        <f t="shared" si="5"/>
        <v>0</v>
      </c>
      <c r="R57" s="8">
        <v>0</v>
      </c>
      <c r="S57" s="8"/>
      <c r="T57" s="8">
        <f t="shared" si="6"/>
        <v>0</v>
      </c>
      <c r="U57" s="8">
        <v>0</v>
      </c>
      <c r="V57" s="8"/>
      <c r="W57" s="8">
        <f t="shared" si="7"/>
        <v>0</v>
      </c>
    </row>
    <row r="58" spans="1:23">
      <c r="A58" s="11">
        <v>36965</v>
      </c>
      <c r="B58" s="10" t="s">
        <v>89</v>
      </c>
      <c r="C58" s="15">
        <v>2</v>
      </c>
      <c r="D58" s="15">
        <f t="shared" si="0"/>
        <v>5</v>
      </c>
      <c r="E58" s="16">
        <f t="shared" si="1"/>
        <v>3</v>
      </c>
      <c r="F58" s="15">
        <v>0</v>
      </c>
      <c r="G58" s="7"/>
      <c r="H58" s="16">
        <f t="shared" si="2"/>
        <v>0</v>
      </c>
      <c r="I58" s="15">
        <v>0</v>
      </c>
      <c r="J58" s="7"/>
      <c r="K58" s="16">
        <f t="shared" si="3"/>
        <v>0</v>
      </c>
      <c r="L58" s="15">
        <v>2</v>
      </c>
      <c r="M58" s="7">
        <v>5</v>
      </c>
      <c r="N58" s="16">
        <f t="shared" si="4"/>
        <v>3</v>
      </c>
      <c r="O58" s="15">
        <v>0</v>
      </c>
      <c r="P58" s="7"/>
      <c r="Q58" s="16">
        <f t="shared" si="5"/>
        <v>0</v>
      </c>
      <c r="R58" s="15">
        <v>0</v>
      </c>
      <c r="S58" s="7"/>
      <c r="T58" s="16">
        <f t="shared" si="6"/>
        <v>0</v>
      </c>
      <c r="U58" s="15">
        <v>0</v>
      </c>
      <c r="V58" s="7"/>
      <c r="W58" s="16">
        <f t="shared" si="7"/>
        <v>0</v>
      </c>
    </row>
    <row r="59" spans="1:23" s="6" customFormat="1">
      <c r="A59" s="28" t="s">
        <v>19</v>
      </c>
      <c r="B59" s="27"/>
      <c r="C59" s="8">
        <v>2</v>
      </c>
      <c r="D59" s="8">
        <f t="shared" si="0"/>
        <v>5</v>
      </c>
      <c r="E59" s="8">
        <f t="shared" si="1"/>
        <v>3</v>
      </c>
      <c r="F59" s="8">
        <v>0</v>
      </c>
      <c r="G59" s="8"/>
      <c r="H59" s="8">
        <f t="shared" si="2"/>
        <v>0</v>
      </c>
      <c r="I59" s="8">
        <v>0</v>
      </c>
      <c r="J59" s="8"/>
      <c r="K59" s="8">
        <f t="shared" si="3"/>
        <v>0</v>
      </c>
      <c r="L59" s="8">
        <v>2</v>
      </c>
      <c r="M59" s="8">
        <f>SUM(M58)</f>
        <v>5</v>
      </c>
      <c r="N59" s="8">
        <f t="shared" si="4"/>
        <v>3</v>
      </c>
      <c r="O59" s="8">
        <v>0</v>
      </c>
      <c r="P59" s="8"/>
      <c r="Q59" s="8">
        <f t="shared" si="5"/>
        <v>0</v>
      </c>
      <c r="R59" s="8">
        <v>0</v>
      </c>
      <c r="S59" s="8"/>
      <c r="T59" s="8">
        <f t="shared" si="6"/>
        <v>0</v>
      </c>
      <c r="U59" s="8">
        <v>0</v>
      </c>
      <c r="V59" s="8"/>
      <c r="W59" s="8">
        <f t="shared" si="7"/>
        <v>0</v>
      </c>
    </row>
    <row r="60" spans="1:23">
      <c r="A60" s="11" t="s">
        <v>90</v>
      </c>
      <c r="B60" s="10" t="s">
        <v>91</v>
      </c>
      <c r="C60" s="15">
        <v>3</v>
      </c>
      <c r="D60" s="15">
        <f t="shared" si="0"/>
        <v>3</v>
      </c>
      <c r="E60" s="16">
        <f t="shared" si="1"/>
        <v>0</v>
      </c>
      <c r="F60" s="15">
        <v>0</v>
      </c>
      <c r="G60" s="7"/>
      <c r="H60" s="16">
        <f t="shared" si="2"/>
        <v>0</v>
      </c>
      <c r="I60" s="15">
        <v>0</v>
      </c>
      <c r="J60" s="7"/>
      <c r="K60" s="16">
        <f t="shared" si="3"/>
        <v>0</v>
      </c>
      <c r="L60" s="15">
        <v>0</v>
      </c>
      <c r="M60" s="7"/>
      <c r="N60" s="16">
        <f t="shared" si="4"/>
        <v>0</v>
      </c>
      <c r="O60" s="15">
        <v>3</v>
      </c>
      <c r="P60" s="7">
        <v>3</v>
      </c>
      <c r="Q60" s="16">
        <f t="shared" si="5"/>
        <v>0</v>
      </c>
      <c r="R60" s="15">
        <v>0</v>
      </c>
      <c r="S60" s="7"/>
      <c r="T60" s="16">
        <f t="shared" si="6"/>
        <v>0</v>
      </c>
      <c r="U60" s="15">
        <v>0</v>
      </c>
      <c r="V60" s="7"/>
      <c r="W60" s="16">
        <f t="shared" si="7"/>
        <v>0</v>
      </c>
    </row>
    <row r="61" spans="1:23" ht="30">
      <c r="A61" s="11" t="s">
        <v>64</v>
      </c>
      <c r="B61" s="10" t="s">
        <v>65</v>
      </c>
      <c r="C61" s="15">
        <v>6</v>
      </c>
      <c r="D61" s="15">
        <f t="shared" si="0"/>
        <v>6</v>
      </c>
      <c r="E61" s="16">
        <f t="shared" si="1"/>
        <v>0</v>
      </c>
      <c r="F61" s="15">
        <v>5</v>
      </c>
      <c r="G61" s="7">
        <v>5</v>
      </c>
      <c r="H61" s="16">
        <f t="shared" si="2"/>
        <v>0</v>
      </c>
      <c r="I61" s="15">
        <v>1</v>
      </c>
      <c r="J61" s="7">
        <v>1</v>
      </c>
      <c r="K61" s="16">
        <f t="shared" si="3"/>
        <v>0</v>
      </c>
      <c r="L61" s="15">
        <v>0</v>
      </c>
      <c r="M61" s="7"/>
      <c r="N61" s="16">
        <f t="shared" si="4"/>
        <v>0</v>
      </c>
      <c r="O61" s="15">
        <v>0</v>
      </c>
      <c r="P61" s="7"/>
      <c r="Q61" s="16">
        <f t="shared" si="5"/>
        <v>0</v>
      </c>
      <c r="R61" s="15">
        <v>0</v>
      </c>
      <c r="S61" s="7"/>
      <c r="T61" s="16">
        <f t="shared" si="6"/>
        <v>0</v>
      </c>
      <c r="U61" s="15">
        <v>0</v>
      </c>
      <c r="V61" s="7"/>
      <c r="W61" s="16">
        <f t="shared" si="7"/>
        <v>0</v>
      </c>
    </row>
    <row r="62" spans="1:23">
      <c r="A62" s="11" t="s">
        <v>48</v>
      </c>
      <c r="B62" s="10" t="s">
        <v>49</v>
      </c>
      <c r="C62" s="15">
        <v>1</v>
      </c>
      <c r="D62" s="15">
        <f t="shared" si="0"/>
        <v>1</v>
      </c>
      <c r="E62" s="16">
        <f t="shared" si="1"/>
        <v>0</v>
      </c>
      <c r="F62" s="15">
        <v>1</v>
      </c>
      <c r="G62" s="7">
        <v>1</v>
      </c>
      <c r="H62" s="16">
        <f t="shared" si="2"/>
        <v>0</v>
      </c>
      <c r="I62" s="15">
        <v>0</v>
      </c>
      <c r="J62" s="7"/>
      <c r="K62" s="16">
        <f t="shared" si="3"/>
        <v>0</v>
      </c>
      <c r="L62" s="15">
        <v>0</v>
      </c>
      <c r="M62" s="7"/>
      <c r="N62" s="16">
        <f t="shared" si="4"/>
        <v>0</v>
      </c>
      <c r="O62" s="15">
        <v>0</v>
      </c>
      <c r="P62" s="7"/>
      <c r="Q62" s="16">
        <f t="shared" si="5"/>
        <v>0</v>
      </c>
      <c r="R62" s="15">
        <v>0</v>
      </c>
      <c r="S62" s="7"/>
      <c r="T62" s="16">
        <f t="shared" si="6"/>
        <v>0</v>
      </c>
      <c r="U62" s="15">
        <v>0</v>
      </c>
      <c r="V62" s="7"/>
      <c r="W62" s="16">
        <f t="shared" si="7"/>
        <v>0</v>
      </c>
    </row>
    <row r="63" spans="1:23" s="6" customFormat="1">
      <c r="A63" s="28" t="s">
        <v>20</v>
      </c>
      <c r="B63" s="27"/>
      <c r="C63" s="8">
        <v>10</v>
      </c>
      <c r="D63" s="8">
        <f t="shared" si="0"/>
        <v>10</v>
      </c>
      <c r="E63" s="8">
        <f t="shared" si="1"/>
        <v>0</v>
      </c>
      <c r="F63" s="8">
        <v>6</v>
      </c>
      <c r="G63" s="8">
        <f>SUM(G61:G62)</f>
        <v>6</v>
      </c>
      <c r="H63" s="8">
        <f t="shared" si="2"/>
        <v>0</v>
      </c>
      <c r="I63" s="8">
        <v>1</v>
      </c>
      <c r="J63" s="8">
        <f>SUM(J61:J62)</f>
        <v>1</v>
      </c>
      <c r="K63" s="8">
        <f t="shared" si="3"/>
        <v>0</v>
      </c>
      <c r="L63" s="8">
        <v>0</v>
      </c>
      <c r="M63" s="8"/>
      <c r="N63" s="8">
        <f t="shared" si="4"/>
        <v>0</v>
      </c>
      <c r="O63" s="8">
        <v>3</v>
      </c>
      <c r="P63" s="8">
        <f>SUM(P60:P62)</f>
        <v>3</v>
      </c>
      <c r="Q63" s="8">
        <f t="shared" si="5"/>
        <v>0</v>
      </c>
      <c r="R63" s="8">
        <v>0</v>
      </c>
      <c r="S63" s="8"/>
      <c r="T63" s="8">
        <f t="shared" si="6"/>
        <v>0</v>
      </c>
      <c r="U63" s="8">
        <v>0</v>
      </c>
      <c r="V63" s="8"/>
      <c r="W63" s="8">
        <f t="shared" si="7"/>
        <v>0</v>
      </c>
    </row>
    <row r="64" spans="1:23">
      <c r="A64" s="11">
        <v>36963</v>
      </c>
      <c r="B64" s="10" t="s">
        <v>92</v>
      </c>
      <c r="C64" s="15">
        <v>9</v>
      </c>
      <c r="D64" s="15">
        <f t="shared" si="0"/>
        <v>12</v>
      </c>
      <c r="E64" s="16">
        <f t="shared" si="1"/>
        <v>3</v>
      </c>
      <c r="F64" s="15">
        <v>2</v>
      </c>
      <c r="G64" s="7"/>
      <c r="H64" s="16">
        <f t="shared" si="2"/>
        <v>-2</v>
      </c>
      <c r="I64" s="15">
        <v>0</v>
      </c>
      <c r="J64" s="7">
        <v>2</v>
      </c>
      <c r="K64" s="16">
        <f t="shared" si="3"/>
        <v>2</v>
      </c>
      <c r="L64" s="15">
        <v>3</v>
      </c>
      <c r="M64" s="7">
        <v>5</v>
      </c>
      <c r="N64" s="16">
        <f t="shared" si="4"/>
        <v>2</v>
      </c>
      <c r="O64" s="15">
        <v>4</v>
      </c>
      <c r="P64" s="7">
        <v>5</v>
      </c>
      <c r="Q64" s="16">
        <f t="shared" si="5"/>
        <v>1</v>
      </c>
      <c r="R64" s="15">
        <v>0</v>
      </c>
      <c r="S64" s="7"/>
      <c r="T64" s="16">
        <f t="shared" si="6"/>
        <v>0</v>
      </c>
      <c r="U64" s="15">
        <v>0</v>
      </c>
      <c r="V64" s="7"/>
      <c r="W64" s="16">
        <f t="shared" si="7"/>
        <v>0</v>
      </c>
    </row>
    <row r="65" spans="1:23">
      <c r="A65" s="11">
        <v>37328</v>
      </c>
      <c r="B65" s="10" t="s">
        <v>93</v>
      </c>
      <c r="C65" s="15">
        <v>9</v>
      </c>
      <c r="D65" s="15">
        <f t="shared" si="0"/>
        <v>16</v>
      </c>
      <c r="E65" s="16">
        <f t="shared" si="1"/>
        <v>7</v>
      </c>
      <c r="F65" s="15">
        <v>0</v>
      </c>
      <c r="G65" s="7"/>
      <c r="H65" s="16">
        <f t="shared" si="2"/>
        <v>0</v>
      </c>
      <c r="I65" s="15">
        <v>4</v>
      </c>
      <c r="J65" s="7">
        <v>5</v>
      </c>
      <c r="K65" s="16">
        <f t="shared" si="3"/>
        <v>1</v>
      </c>
      <c r="L65" s="15">
        <v>4</v>
      </c>
      <c r="M65" s="7">
        <v>10</v>
      </c>
      <c r="N65" s="16">
        <f t="shared" si="4"/>
        <v>6</v>
      </c>
      <c r="O65" s="15">
        <v>1</v>
      </c>
      <c r="P65" s="7">
        <v>1</v>
      </c>
      <c r="Q65" s="16">
        <f t="shared" si="5"/>
        <v>0</v>
      </c>
      <c r="R65" s="15">
        <v>0</v>
      </c>
      <c r="S65" s="7"/>
      <c r="T65" s="16">
        <f t="shared" si="6"/>
        <v>0</v>
      </c>
      <c r="U65" s="15">
        <v>0</v>
      </c>
      <c r="V65" s="7"/>
      <c r="W65" s="16">
        <f t="shared" si="7"/>
        <v>0</v>
      </c>
    </row>
    <row r="66" spans="1:23" ht="30">
      <c r="A66" s="11" t="s">
        <v>46</v>
      </c>
      <c r="B66" s="10" t="s">
        <v>47</v>
      </c>
      <c r="C66" s="15">
        <v>19</v>
      </c>
      <c r="D66" s="15">
        <f t="shared" si="0"/>
        <v>25</v>
      </c>
      <c r="E66" s="16">
        <f t="shared" si="1"/>
        <v>6</v>
      </c>
      <c r="F66" s="15">
        <v>8</v>
      </c>
      <c r="G66" s="7">
        <v>8</v>
      </c>
      <c r="H66" s="16">
        <f t="shared" si="2"/>
        <v>0</v>
      </c>
      <c r="I66" s="15">
        <v>2</v>
      </c>
      <c r="J66" s="7">
        <v>4</v>
      </c>
      <c r="K66" s="16">
        <f t="shared" si="3"/>
        <v>2</v>
      </c>
      <c r="L66" s="15">
        <v>4</v>
      </c>
      <c r="M66" s="7">
        <v>8</v>
      </c>
      <c r="N66" s="16">
        <f t="shared" si="4"/>
        <v>4</v>
      </c>
      <c r="O66" s="15">
        <v>5</v>
      </c>
      <c r="P66" s="7">
        <v>5</v>
      </c>
      <c r="Q66" s="16">
        <f t="shared" si="5"/>
        <v>0</v>
      </c>
      <c r="R66" s="15">
        <v>0</v>
      </c>
      <c r="S66" s="7"/>
      <c r="T66" s="16">
        <f t="shared" si="6"/>
        <v>0</v>
      </c>
      <c r="U66" s="15">
        <v>0</v>
      </c>
      <c r="V66" s="7"/>
      <c r="W66" s="16">
        <f t="shared" si="7"/>
        <v>0</v>
      </c>
    </row>
    <row r="67" spans="1:23" s="6" customFormat="1">
      <c r="A67" s="28" t="s">
        <v>21</v>
      </c>
      <c r="B67" s="27"/>
      <c r="C67" s="8">
        <v>37</v>
      </c>
      <c r="D67" s="8">
        <f t="shared" si="0"/>
        <v>53</v>
      </c>
      <c r="E67" s="8">
        <f t="shared" si="1"/>
        <v>16</v>
      </c>
      <c r="F67" s="8">
        <v>10</v>
      </c>
      <c r="G67" s="8">
        <f>SUM(G64:G66)</f>
        <v>8</v>
      </c>
      <c r="H67" s="8">
        <f t="shared" si="2"/>
        <v>-2</v>
      </c>
      <c r="I67" s="8">
        <v>6</v>
      </c>
      <c r="J67" s="8">
        <f>SUM(J64:J66)</f>
        <v>11</v>
      </c>
      <c r="K67" s="8">
        <f t="shared" si="3"/>
        <v>5</v>
      </c>
      <c r="L67" s="8">
        <v>11</v>
      </c>
      <c r="M67" s="8">
        <f>SUM(M64:M66)</f>
        <v>23</v>
      </c>
      <c r="N67" s="8">
        <f t="shared" si="4"/>
        <v>12</v>
      </c>
      <c r="O67" s="8">
        <v>10</v>
      </c>
      <c r="P67" s="8">
        <f>SUM(P64:P66)</f>
        <v>11</v>
      </c>
      <c r="Q67" s="8">
        <f t="shared" si="5"/>
        <v>1</v>
      </c>
      <c r="R67" s="8">
        <v>0</v>
      </c>
      <c r="S67" s="8"/>
      <c r="T67" s="8">
        <f t="shared" si="6"/>
        <v>0</v>
      </c>
      <c r="U67" s="8">
        <v>0</v>
      </c>
      <c r="V67" s="8"/>
      <c r="W67" s="8">
        <f t="shared" si="7"/>
        <v>0</v>
      </c>
    </row>
    <row r="68" spans="1:23">
      <c r="A68" s="11" t="s">
        <v>94</v>
      </c>
      <c r="B68" s="10" t="s">
        <v>95</v>
      </c>
      <c r="C68" s="15">
        <v>58</v>
      </c>
      <c r="D68" s="15">
        <f t="shared" si="0"/>
        <v>14</v>
      </c>
      <c r="E68" s="16">
        <f t="shared" si="1"/>
        <v>-44</v>
      </c>
      <c r="F68" s="15">
        <v>8</v>
      </c>
      <c r="G68" s="7"/>
      <c r="H68" s="16">
        <f t="shared" si="2"/>
        <v>-8</v>
      </c>
      <c r="I68" s="15">
        <v>11</v>
      </c>
      <c r="J68" s="7">
        <v>1</v>
      </c>
      <c r="K68" s="16">
        <f t="shared" si="3"/>
        <v>-10</v>
      </c>
      <c r="L68" s="15">
        <v>25</v>
      </c>
      <c r="M68" s="7">
        <v>13</v>
      </c>
      <c r="N68" s="16">
        <f t="shared" si="4"/>
        <v>-12</v>
      </c>
      <c r="O68" s="15">
        <v>14</v>
      </c>
      <c r="P68" s="7">
        <v>0</v>
      </c>
      <c r="Q68" s="16">
        <f t="shared" si="5"/>
        <v>-14</v>
      </c>
      <c r="R68" s="15">
        <v>0</v>
      </c>
      <c r="S68" s="7"/>
      <c r="T68" s="16">
        <f t="shared" si="6"/>
        <v>0</v>
      </c>
      <c r="U68" s="15">
        <v>0</v>
      </c>
      <c r="V68" s="7"/>
      <c r="W68" s="16">
        <f t="shared" si="7"/>
        <v>0</v>
      </c>
    </row>
    <row r="69" spans="1:23">
      <c r="A69" s="11" t="s">
        <v>96</v>
      </c>
      <c r="B69" s="10" t="s">
        <v>97</v>
      </c>
      <c r="C69" s="15">
        <v>29</v>
      </c>
      <c r="D69" s="15">
        <f t="shared" ref="D69:D78" si="8">G69+J69+M69+P69+S69+V69</f>
        <v>0</v>
      </c>
      <c r="E69" s="16">
        <f t="shared" ref="E69:E78" si="9">D69-C69</f>
        <v>-29</v>
      </c>
      <c r="F69" s="15">
        <v>4</v>
      </c>
      <c r="G69" s="7"/>
      <c r="H69" s="16">
        <f t="shared" ref="H69:H78" si="10">G69-F69</f>
        <v>-4</v>
      </c>
      <c r="I69" s="15">
        <v>2</v>
      </c>
      <c r="J69" s="7"/>
      <c r="K69" s="16">
        <f t="shared" ref="K69:K78" si="11">J69-I69</f>
        <v>-2</v>
      </c>
      <c r="L69" s="15">
        <v>8</v>
      </c>
      <c r="M69" s="7"/>
      <c r="N69" s="16">
        <f t="shared" ref="N69:N78" si="12">M69-L69</f>
        <v>-8</v>
      </c>
      <c r="O69" s="15">
        <v>15</v>
      </c>
      <c r="P69" s="7">
        <v>0</v>
      </c>
      <c r="Q69" s="16">
        <f t="shared" ref="Q69:Q78" si="13">P69-O69</f>
        <v>-15</v>
      </c>
      <c r="R69" s="15">
        <v>0</v>
      </c>
      <c r="S69" s="7"/>
      <c r="T69" s="16">
        <f t="shared" ref="T69:T78" si="14">S69-R69</f>
        <v>0</v>
      </c>
      <c r="U69" s="15">
        <v>0</v>
      </c>
      <c r="V69" s="7"/>
      <c r="W69" s="16">
        <f t="shared" ref="W69:W78" si="15">V69-U69</f>
        <v>0</v>
      </c>
    </row>
    <row r="70" spans="1:23">
      <c r="A70" s="11" t="s">
        <v>98</v>
      </c>
      <c r="B70" s="10" t="s">
        <v>99</v>
      </c>
      <c r="C70" s="15">
        <v>3</v>
      </c>
      <c r="D70" s="15">
        <f t="shared" si="8"/>
        <v>5</v>
      </c>
      <c r="E70" s="16">
        <f t="shared" si="9"/>
        <v>2</v>
      </c>
      <c r="F70" s="15">
        <v>0</v>
      </c>
      <c r="G70" s="7"/>
      <c r="H70" s="16">
        <f t="shared" si="10"/>
        <v>0</v>
      </c>
      <c r="I70" s="15">
        <v>0</v>
      </c>
      <c r="J70" s="7"/>
      <c r="K70" s="16">
        <f t="shared" si="11"/>
        <v>0</v>
      </c>
      <c r="L70" s="15">
        <v>3</v>
      </c>
      <c r="M70" s="7">
        <v>5</v>
      </c>
      <c r="N70" s="16">
        <f t="shared" si="12"/>
        <v>2</v>
      </c>
      <c r="O70" s="15">
        <v>0</v>
      </c>
      <c r="P70" s="7">
        <v>0</v>
      </c>
      <c r="Q70" s="16">
        <f t="shared" si="13"/>
        <v>0</v>
      </c>
      <c r="R70" s="15">
        <v>0</v>
      </c>
      <c r="S70" s="7"/>
      <c r="T70" s="16">
        <f t="shared" si="14"/>
        <v>0</v>
      </c>
      <c r="U70" s="15">
        <v>0</v>
      </c>
      <c r="V70" s="7"/>
      <c r="W70" s="16">
        <f t="shared" si="15"/>
        <v>0</v>
      </c>
    </row>
    <row r="71" spans="1:23">
      <c r="A71" s="11" t="s">
        <v>100</v>
      </c>
      <c r="B71" s="10" t="s">
        <v>101</v>
      </c>
      <c r="C71" s="15">
        <v>7</v>
      </c>
      <c r="D71" s="15">
        <f t="shared" si="8"/>
        <v>0</v>
      </c>
      <c r="E71" s="16">
        <f t="shared" si="9"/>
        <v>-7</v>
      </c>
      <c r="F71" s="15">
        <v>0</v>
      </c>
      <c r="G71" s="7"/>
      <c r="H71" s="16">
        <f t="shared" si="10"/>
        <v>0</v>
      </c>
      <c r="I71" s="15">
        <v>7</v>
      </c>
      <c r="J71" s="7"/>
      <c r="K71" s="16">
        <f t="shared" si="11"/>
        <v>-7</v>
      </c>
      <c r="L71" s="15">
        <v>0</v>
      </c>
      <c r="M71" s="7"/>
      <c r="N71" s="16">
        <f t="shared" si="12"/>
        <v>0</v>
      </c>
      <c r="O71" s="15">
        <v>0</v>
      </c>
      <c r="P71" s="7">
        <v>0</v>
      </c>
      <c r="Q71" s="16">
        <f t="shared" si="13"/>
        <v>0</v>
      </c>
      <c r="R71" s="15">
        <v>0</v>
      </c>
      <c r="S71" s="7"/>
      <c r="T71" s="16">
        <f t="shared" si="14"/>
        <v>0</v>
      </c>
      <c r="U71" s="15">
        <v>0</v>
      </c>
      <c r="V71" s="7"/>
      <c r="W71" s="16">
        <f t="shared" si="15"/>
        <v>0</v>
      </c>
    </row>
    <row r="72" spans="1:23">
      <c r="A72" s="11" t="s">
        <v>102</v>
      </c>
      <c r="B72" s="10" t="s">
        <v>97</v>
      </c>
      <c r="C72" s="15">
        <v>1</v>
      </c>
      <c r="D72" s="15">
        <f t="shared" si="8"/>
        <v>2</v>
      </c>
      <c r="E72" s="16">
        <f t="shared" si="9"/>
        <v>1</v>
      </c>
      <c r="F72" s="15">
        <v>0</v>
      </c>
      <c r="G72" s="7"/>
      <c r="H72" s="16">
        <f t="shared" si="10"/>
        <v>0</v>
      </c>
      <c r="I72" s="15">
        <v>1</v>
      </c>
      <c r="J72" s="7"/>
      <c r="K72" s="16">
        <f t="shared" si="11"/>
        <v>-1</v>
      </c>
      <c r="L72" s="15">
        <v>0</v>
      </c>
      <c r="M72" s="7">
        <v>2</v>
      </c>
      <c r="N72" s="16">
        <f t="shared" si="12"/>
        <v>2</v>
      </c>
      <c r="O72" s="15">
        <v>0</v>
      </c>
      <c r="P72" s="7">
        <v>0</v>
      </c>
      <c r="Q72" s="16">
        <f t="shared" si="13"/>
        <v>0</v>
      </c>
      <c r="R72" s="15">
        <v>0</v>
      </c>
      <c r="S72" s="7"/>
      <c r="T72" s="16">
        <f t="shared" si="14"/>
        <v>0</v>
      </c>
      <c r="U72" s="15">
        <v>0</v>
      </c>
      <c r="V72" s="7"/>
      <c r="W72" s="16">
        <f t="shared" si="15"/>
        <v>0</v>
      </c>
    </row>
    <row r="73" spans="1:23">
      <c r="A73" s="11" t="s">
        <v>103</v>
      </c>
      <c r="B73" s="10" t="s">
        <v>104</v>
      </c>
      <c r="C73" s="15">
        <v>6</v>
      </c>
      <c r="D73" s="15">
        <f t="shared" si="8"/>
        <v>20</v>
      </c>
      <c r="E73" s="16">
        <f t="shared" si="9"/>
        <v>14</v>
      </c>
      <c r="F73" s="15">
        <v>1</v>
      </c>
      <c r="G73" s="7"/>
      <c r="H73" s="16">
        <f t="shared" si="10"/>
        <v>-1</v>
      </c>
      <c r="I73" s="15">
        <v>5</v>
      </c>
      <c r="J73" s="7"/>
      <c r="K73" s="16">
        <f t="shared" si="11"/>
        <v>-5</v>
      </c>
      <c r="L73" s="15">
        <v>0</v>
      </c>
      <c r="M73" s="7">
        <v>20</v>
      </c>
      <c r="N73" s="16">
        <f t="shared" si="12"/>
        <v>20</v>
      </c>
      <c r="O73" s="15">
        <v>0</v>
      </c>
      <c r="P73" s="7">
        <v>0</v>
      </c>
      <c r="Q73" s="16">
        <f t="shared" si="13"/>
        <v>0</v>
      </c>
      <c r="R73" s="15">
        <v>0</v>
      </c>
      <c r="S73" s="7"/>
      <c r="T73" s="16">
        <f t="shared" si="14"/>
        <v>0</v>
      </c>
      <c r="U73" s="15">
        <v>0</v>
      </c>
      <c r="V73" s="7"/>
      <c r="W73" s="16">
        <f t="shared" si="15"/>
        <v>0</v>
      </c>
    </row>
    <row r="74" spans="1:23">
      <c r="A74" s="11" t="s">
        <v>105</v>
      </c>
      <c r="B74" s="10" t="s">
        <v>106</v>
      </c>
      <c r="C74" s="15">
        <v>1</v>
      </c>
      <c r="D74" s="15">
        <f t="shared" si="8"/>
        <v>0</v>
      </c>
      <c r="E74" s="16">
        <f t="shared" si="9"/>
        <v>-1</v>
      </c>
      <c r="F74" s="15">
        <v>0</v>
      </c>
      <c r="G74" s="7"/>
      <c r="H74" s="16">
        <f t="shared" si="10"/>
        <v>0</v>
      </c>
      <c r="I74" s="15">
        <v>0</v>
      </c>
      <c r="J74" s="7"/>
      <c r="K74" s="16">
        <f t="shared" si="11"/>
        <v>0</v>
      </c>
      <c r="L74" s="15">
        <v>0</v>
      </c>
      <c r="M74" s="7"/>
      <c r="N74" s="16">
        <f t="shared" si="12"/>
        <v>0</v>
      </c>
      <c r="O74" s="15">
        <v>1</v>
      </c>
      <c r="P74" s="7">
        <v>0</v>
      </c>
      <c r="Q74" s="16">
        <f t="shared" si="13"/>
        <v>-1</v>
      </c>
      <c r="R74" s="15">
        <v>0</v>
      </c>
      <c r="S74" s="7"/>
      <c r="T74" s="16">
        <f t="shared" si="14"/>
        <v>0</v>
      </c>
      <c r="U74" s="15">
        <v>0</v>
      </c>
      <c r="V74" s="7"/>
      <c r="W74" s="16">
        <f t="shared" si="15"/>
        <v>0</v>
      </c>
    </row>
    <row r="75" spans="1:23" s="6" customFormat="1">
      <c r="A75" s="28" t="s">
        <v>22</v>
      </c>
      <c r="B75" s="27"/>
      <c r="C75" s="8">
        <v>105</v>
      </c>
      <c r="D75" s="8">
        <f t="shared" si="8"/>
        <v>41</v>
      </c>
      <c r="E75" s="8">
        <f t="shared" si="9"/>
        <v>-64</v>
      </c>
      <c r="F75" s="8">
        <v>13</v>
      </c>
      <c r="G75" s="8">
        <v>0</v>
      </c>
      <c r="H75" s="8">
        <f t="shared" si="10"/>
        <v>-13</v>
      </c>
      <c r="I75" s="8">
        <v>26</v>
      </c>
      <c r="J75" s="8">
        <f>SUM(J68:J74)</f>
        <v>1</v>
      </c>
      <c r="K75" s="8">
        <f t="shared" si="11"/>
        <v>-25</v>
      </c>
      <c r="L75" s="8">
        <v>36</v>
      </c>
      <c r="M75" s="8">
        <f>SUM(M68:M74)</f>
        <v>40</v>
      </c>
      <c r="N75" s="8">
        <f t="shared" si="12"/>
        <v>4</v>
      </c>
      <c r="O75" s="8">
        <v>30</v>
      </c>
      <c r="P75" s="8">
        <v>0</v>
      </c>
      <c r="Q75" s="8">
        <f t="shared" si="13"/>
        <v>-30</v>
      </c>
      <c r="R75" s="8">
        <v>0</v>
      </c>
      <c r="S75" s="8"/>
      <c r="T75" s="8">
        <f t="shared" si="14"/>
        <v>0</v>
      </c>
      <c r="U75" s="8">
        <v>0</v>
      </c>
      <c r="V75" s="8"/>
      <c r="W75" s="8">
        <f t="shared" si="15"/>
        <v>0</v>
      </c>
    </row>
    <row r="76" spans="1:23">
      <c r="A76" s="11" t="s">
        <v>107</v>
      </c>
      <c r="B76" s="10" t="s">
        <v>108</v>
      </c>
      <c r="C76" s="15">
        <v>36</v>
      </c>
      <c r="D76" s="15">
        <f t="shared" si="8"/>
        <v>5</v>
      </c>
      <c r="E76" s="16">
        <f t="shared" si="9"/>
        <v>-31</v>
      </c>
      <c r="F76" s="15">
        <v>9</v>
      </c>
      <c r="G76" s="7"/>
      <c r="H76" s="16">
        <f t="shared" si="10"/>
        <v>-9</v>
      </c>
      <c r="I76" s="15">
        <v>3</v>
      </c>
      <c r="J76" s="7">
        <v>0</v>
      </c>
      <c r="K76" s="16">
        <f t="shared" si="11"/>
        <v>-3</v>
      </c>
      <c r="L76" s="15">
        <v>10</v>
      </c>
      <c r="M76" s="7">
        <v>5</v>
      </c>
      <c r="N76" s="16">
        <f t="shared" si="12"/>
        <v>-5</v>
      </c>
      <c r="O76" s="15">
        <v>14</v>
      </c>
      <c r="P76" s="7">
        <v>0</v>
      </c>
      <c r="Q76" s="16">
        <f t="shared" si="13"/>
        <v>-14</v>
      </c>
      <c r="R76" s="15">
        <v>0</v>
      </c>
      <c r="S76" s="7"/>
      <c r="T76" s="16">
        <f t="shared" si="14"/>
        <v>0</v>
      </c>
      <c r="U76" s="15">
        <v>0</v>
      </c>
      <c r="V76" s="7"/>
      <c r="W76" s="16">
        <f t="shared" si="15"/>
        <v>0</v>
      </c>
    </row>
    <row r="77" spans="1:23" s="6" customFormat="1">
      <c r="A77" s="28" t="s">
        <v>23</v>
      </c>
      <c r="B77" s="27"/>
      <c r="C77" s="8">
        <v>36</v>
      </c>
      <c r="D77" s="8">
        <f t="shared" si="8"/>
        <v>5</v>
      </c>
      <c r="E77" s="8">
        <f t="shared" si="9"/>
        <v>-31</v>
      </c>
      <c r="F77" s="8">
        <v>9</v>
      </c>
      <c r="G77" s="8">
        <v>0</v>
      </c>
      <c r="H77" s="8">
        <f t="shared" si="10"/>
        <v>-9</v>
      </c>
      <c r="I77" s="8">
        <v>3</v>
      </c>
      <c r="J77" s="8">
        <v>0</v>
      </c>
      <c r="K77" s="8">
        <f t="shared" si="11"/>
        <v>-3</v>
      </c>
      <c r="L77" s="8">
        <v>10</v>
      </c>
      <c r="M77" s="8">
        <v>5</v>
      </c>
      <c r="N77" s="8">
        <f t="shared" si="12"/>
        <v>-5</v>
      </c>
      <c r="O77" s="8">
        <v>14</v>
      </c>
      <c r="P77" s="8">
        <v>0</v>
      </c>
      <c r="Q77" s="8">
        <f t="shared" si="13"/>
        <v>-14</v>
      </c>
      <c r="R77" s="8">
        <v>0</v>
      </c>
      <c r="S77" s="8"/>
      <c r="T77" s="8">
        <f t="shared" si="14"/>
        <v>0</v>
      </c>
      <c r="U77" s="8">
        <v>0</v>
      </c>
      <c r="V77" s="8"/>
      <c r="W77" s="8">
        <f t="shared" si="15"/>
        <v>0</v>
      </c>
    </row>
    <row r="78" spans="1:23" s="6" customFormat="1">
      <c r="A78" s="26" t="s">
        <v>24</v>
      </c>
      <c r="B78" s="27"/>
      <c r="C78" s="8">
        <v>711</v>
      </c>
      <c r="D78" s="8">
        <f t="shared" si="8"/>
        <v>865</v>
      </c>
      <c r="E78" s="8">
        <f t="shared" si="9"/>
        <v>154</v>
      </c>
      <c r="F78" s="8">
        <v>156</v>
      </c>
      <c r="G78" s="8">
        <f>SUM(G77+G75+G67+G63+G57+G54+G49+G38+G33+G31+G22+G19+G16+G11+G8+G6+G25)</f>
        <v>129</v>
      </c>
      <c r="H78" s="8">
        <f t="shared" si="10"/>
        <v>-27</v>
      </c>
      <c r="I78" s="8">
        <v>141</v>
      </c>
      <c r="J78" s="8">
        <f t="shared" ref="J78" si="16">SUM(J77+J75+J67+J63+J57+J54+J49+J38+J33+J31+J22+J19+J16+J11+J8+J6)</f>
        <v>125</v>
      </c>
      <c r="K78" s="8">
        <f t="shared" si="11"/>
        <v>-16</v>
      </c>
      <c r="L78" s="8">
        <v>188</v>
      </c>
      <c r="M78" s="8">
        <f>SUM(M77+M75+M67+M63+M57+M54+M49+M38+M33+M31+M22+M19+M16+M11+M8+M6+M59+M25)</f>
        <v>263</v>
      </c>
      <c r="N78" s="8">
        <f t="shared" si="12"/>
        <v>75</v>
      </c>
      <c r="O78" s="8">
        <v>145</v>
      </c>
      <c r="P78" s="8">
        <f>SUM(P77+P75+P67+P63+P57+P54+P49+P38+P33+P31+P22+P19+P16+P11+P8+P6+P25)</f>
        <v>128</v>
      </c>
      <c r="Q78" s="8">
        <f t="shared" si="13"/>
        <v>-17</v>
      </c>
      <c r="R78" s="8">
        <v>51</v>
      </c>
      <c r="S78" s="8">
        <f>SUM(S77+S75+S67+S63+S57+S54+S49+S38+S33+S31+S22+S19+S16+S11+S8+S6+S59+S25)</f>
        <v>120</v>
      </c>
      <c r="T78" s="8">
        <f t="shared" si="14"/>
        <v>69</v>
      </c>
      <c r="U78" s="8">
        <v>30</v>
      </c>
      <c r="V78" s="8">
        <f t="shared" ref="V78" si="17">SUM(V77+V75+V67+V63+V57+V54+V49+V38+V33+V31+V22+V19+V16+V11+V8+V6)</f>
        <v>100</v>
      </c>
      <c r="W78" s="8">
        <f t="shared" si="15"/>
        <v>70</v>
      </c>
    </row>
  </sheetData>
  <mergeCells count="27">
    <mergeCell ref="L2:N2"/>
    <mergeCell ref="A1:W1"/>
    <mergeCell ref="U2:W2"/>
    <mergeCell ref="A2:A3"/>
    <mergeCell ref="B2:B3"/>
    <mergeCell ref="C2:E2"/>
    <mergeCell ref="F2:H2"/>
    <mergeCell ref="I2:K2"/>
    <mergeCell ref="A25:B25"/>
    <mergeCell ref="A31:B31"/>
    <mergeCell ref="A33:B33"/>
    <mergeCell ref="A37:B37"/>
    <mergeCell ref="A6:B6"/>
    <mergeCell ref="A8:B8"/>
    <mergeCell ref="A11:B11"/>
    <mergeCell ref="A16:B16"/>
    <mergeCell ref="A19:B19"/>
    <mergeCell ref="A22:B22"/>
    <mergeCell ref="A78:B78"/>
    <mergeCell ref="A77:B77"/>
    <mergeCell ref="A49:B49"/>
    <mergeCell ref="A54:B54"/>
    <mergeCell ref="A57:B57"/>
    <mergeCell ref="A59:B59"/>
    <mergeCell ref="A63:B63"/>
    <mergeCell ref="A67:B67"/>
    <mergeCell ref="A75:B75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B29" sqref="B29"/>
    </sheetView>
  </sheetViews>
  <sheetFormatPr defaultRowHeight="15"/>
  <cols>
    <col min="1" max="1" width="8.42578125" customWidth="1"/>
    <col min="2" max="2" width="36" customWidth="1"/>
    <col min="3" max="23" width="4.42578125" style="18" customWidth="1"/>
  </cols>
  <sheetData>
    <row r="1" spans="1:23">
      <c r="A1" s="32" t="s">
        <v>129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>
      <c r="A2" s="37" t="s">
        <v>25</v>
      </c>
      <c r="B2" s="38" t="s">
        <v>26</v>
      </c>
      <c r="C2" s="31" t="s">
        <v>27</v>
      </c>
      <c r="D2" s="31"/>
      <c r="E2" s="31"/>
      <c r="F2" s="31" t="s">
        <v>0</v>
      </c>
      <c r="G2" s="31"/>
      <c r="H2" s="31"/>
      <c r="I2" s="31" t="s">
        <v>1</v>
      </c>
      <c r="J2" s="31"/>
      <c r="K2" s="31"/>
      <c r="L2" s="31" t="s">
        <v>2</v>
      </c>
      <c r="M2" s="31"/>
      <c r="N2" s="31"/>
      <c r="O2" s="19"/>
      <c r="P2" s="19" t="s">
        <v>3</v>
      </c>
      <c r="Q2" s="19"/>
      <c r="R2" s="19"/>
      <c r="S2" s="19" t="s">
        <v>4</v>
      </c>
      <c r="T2" s="19"/>
      <c r="U2" s="34" t="s">
        <v>5</v>
      </c>
      <c r="V2" s="35"/>
      <c r="W2" s="36"/>
    </row>
    <row r="3" spans="1:23" ht="197.25" customHeight="1">
      <c r="A3" s="37"/>
      <c r="B3" s="39"/>
      <c r="C3" s="2" t="s">
        <v>28</v>
      </c>
      <c r="D3" s="3" t="s">
        <v>29</v>
      </c>
      <c r="E3" s="4" t="s">
        <v>30</v>
      </c>
      <c r="F3" s="2" t="s">
        <v>28</v>
      </c>
      <c r="G3" s="3" t="s">
        <v>31</v>
      </c>
      <c r="H3" s="4" t="s">
        <v>30</v>
      </c>
      <c r="I3" s="2" t="s">
        <v>28</v>
      </c>
      <c r="J3" s="3" t="s">
        <v>32</v>
      </c>
      <c r="K3" s="4" t="s">
        <v>30</v>
      </c>
      <c r="L3" s="2" t="s">
        <v>28</v>
      </c>
      <c r="M3" s="3" t="s">
        <v>33</v>
      </c>
      <c r="N3" s="4" t="s">
        <v>30</v>
      </c>
      <c r="O3" s="2" t="s">
        <v>28</v>
      </c>
      <c r="P3" s="3" t="s">
        <v>34</v>
      </c>
      <c r="Q3" s="4" t="s">
        <v>30</v>
      </c>
      <c r="R3" s="2" t="s">
        <v>28</v>
      </c>
      <c r="S3" s="3" t="s">
        <v>35</v>
      </c>
      <c r="T3" s="4" t="s">
        <v>30</v>
      </c>
      <c r="U3" s="2" t="s">
        <v>28</v>
      </c>
      <c r="V3" s="3" t="s">
        <v>36</v>
      </c>
      <c r="W3" s="4" t="s">
        <v>30</v>
      </c>
    </row>
    <row r="4" spans="1:23" ht="15" customHeight="1">
      <c r="A4" s="9">
        <v>36958</v>
      </c>
      <c r="B4" s="20" t="s">
        <v>110</v>
      </c>
      <c r="C4" s="15">
        <v>6</v>
      </c>
      <c r="D4" s="15">
        <v>11</v>
      </c>
      <c r="E4" s="16">
        <v>5</v>
      </c>
      <c r="F4" s="15">
        <v>0</v>
      </c>
      <c r="G4" s="7"/>
      <c r="H4" s="16">
        <v>0</v>
      </c>
      <c r="I4" s="15">
        <v>1</v>
      </c>
      <c r="J4" s="7"/>
      <c r="K4" s="16">
        <v>-1</v>
      </c>
      <c r="L4" s="15">
        <v>3</v>
      </c>
      <c r="M4" s="7">
        <v>5</v>
      </c>
      <c r="N4" s="16">
        <v>2</v>
      </c>
      <c r="O4" s="15">
        <v>2</v>
      </c>
      <c r="P4" s="7">
        <v>6</v>
      </c>
      <c r="Q4" s="16">
        <v>4</v>
      </c>
      <c r="R4" s="15">
        <v>0</v>
      </c>
      <c r="S4" s="7"/>
      <c r="T4" s="16">
        <v>0</v>
      </c>
      <c r="U4" s="15">
        <v>0</v>
      </c>
      <c r="V4" s="15"/>
      <c r="W4" s="16">
        <v>0</v>
      </c>
    </row>
    <row r="5" spans="1:23" ht="14.25" customHeight="1">
      <c r="A5" s="11">
        <v>36958</v>
      </c>
      <c r="B5" s="20" t="s">
        <v>111</v>
      </c>
      <c r="C5" s="15">
        <v>13</v>
      </c>
      <c r="D5" s="15">
        <v>19</v>
      </c>
      <c r="E5" s="16">
        <v>6</v>
      </c>
      <c r="F5" s="15">
        <v>1</v>
      </c>
      <c r="G5" s="7">
        <v>0</v>
      </c>
      <c r="H5" s="16">
        <v>-1</v>
      </c>
      <c r="I5" s="15">
        <v>2</v>
      </c>
      <c r="J5" s="7">
        <v>4</v>
      </c>
      <c r="K5" s="16">
        <v>2</v>
      </c>
      <c r="L5" s="15">
        <v>3</v>
      </c>
      <c r="M5" s="7">
        <v>5</v>
      </c>
      <c r="N5" s="16">
        <v>2</v>
      </c>
      <c r="O5" s="15">
        <v>7</v>
      </c>
      <c r="P5" s="7">
        <v>10</v>
      </c>
      <c r="Q5" s="16">
        <v>3</v>
      </c>
      <c r="R5" s="15">
        <v>0</v>
      </c>
      <c r="S5" s="15"/>
      <c r="T5" s="16">
        <v>0</v>
      </c>
      <c r="U5" s="15">
        <v>0</v>
      </c>
      <c r="V5" s="15"/>
      <c r="W5" s="16">
        <v>0</v>
      </c>
    </row>
    <row r="6" spans="1:23" ht="15" customHeight="1">
      <c r="A6" s="21">
        <v>36958</v>
      </c>
      <c r="B6" s="22" t="s">
        <v>60</v>
      </c>
      <c r="C6" s="23">
        <v>19</v>
      </c>
      <c r="D6" s="23">
        <v>30</v>
      </c>
      <c r="E6" s="25">
        <v>11</v>
      </c>
      <c r="F6" s="23">
        <v>1</v>
      </c>
      <c r="G6" s="23">
        <v>0</v>
      </c>
      <c r="H6" s="25">
        <v>-1</v>
      </c>
      <c r="I6" s="23">
        <v>3</v>
      </c>
      <c r="J6" s="23">
        <v>4</v>
      </c>
      <c r="K6" s="25">
        <v>1</v>
      </c>
      <c r="L6" s="23">
        <v>6</v>
      </c>
      <c r="M6" s="23">
        <v>10</v>
      </c>
      <c r="N6" s="25">
        <v>4</v>
      </c>
      <c r="O6" s="23">
        <v>9</v>
      </c>
      <c r="P6" s="23">
        <v>16</v>
      </c>
      <c r="Q6" s="25">
        <v>7</v>
      </c>
      <c r="R6" s="23">
        <v>0</v>
      </c>
      <c r="S6" s="23">
        <v>0</v>
      </c>
      <c r="T6" s="25">
        <v>0</v>
      </c>
      <c r="U6" s="23">
        <v>0</v>
      </c>
      <c r="V6" s="23">
        <v>0</v>
      </c>
      <c r="W6" s="25">
        <v>0</v>
      </c>
    </row>
    <row r="7" spans="1:23" ht="15" customHeight="1">
      <c r="A7" s="11" t="s">
        <v>44</v>
      </c>
      <c r="B7" s="20" t="s">
        <v>112</v>
      </c>
      <c r="C7" s="15">
        <v>3</v>
      </c>
      <c r="D7" s="15">
        <v>4</v>
      </c>
      <c r="E7" s="16">
        <v>1</v>
      </c>
      <c r="F7" s="15">
        <v>3</v>
      </c>
      <c r="G7" s="7">
        <v>4</v>
      </c>
      <c r="H7" s="16">
        <v>1</v>
      </c>
      <c r="I7" s="15">
        <v>0</v>
      </c>
      <c r="J7" s="7"/>
      <c r="K7" s="16">
        <v>0</v>
      </c>
      <c r="L7" s="15">
        <v>0</v>
      </c>
      <c r="M7" s="7"/>
      <c r="N7" s="16">
        <v>0</v>
      </c>
      <c r="O7" s="15">
        <v>0</v>
      </c>
      <c r="P7" s="7">
        <v>0</v>
      </c>
      <c r="Q7" s="16">
        <v>0</v>
      </c>
      <c r="R7" s="15">
        <v>0</v>
      </c>
      <c r="S7" s="15"/>
      <c r="T7" s="16">
        <v>0</v>
      </c>
      <c r="U7" s="15">
        <v>0</v>
      </c>
      <c r="V7" s="15"/>
      <c r="W7" s="16">
        <v>0</v>
      </c>
    </row>
    <row r="8" spans="1:23" ht="15" customHeight="1">
      <c r="A8" s="11" t="s">
        <v>53</v>
      </c>
      <c r="B8" s="20" t="s">
        <v>113</v>
      </c>
      <c r="C8" s="15">
        <v>10</v>
      </c>
      <c r="D8" s="15">
        <v>12</v>
      </c>
      <c r="E8" s="16">
        <v>2</v>
      </c>
      <c r="F8" s="15">
        <v>9</v>
      </c>
      <c r="G8" s="7">
        <v>11</v>
      </c>
      <c r="H8" s="16">
        <v>2</v>
      </c>
      <c r="I8" s="15">
        <v>1</v>
      </c>
      <c r="J8" s="7">
        <v>1</v>
      </c>
      <c r="K8" s="16">
        <v>0</v>
      </c>
      <c r="L8" s="15">
        <v>0</v>
      </c>
      <c r="M8" s="7"/>
      <c r="N8" s="16">
        <v>0</v>
      </c>
      <c r="O8" s="15">
        <v>0</v>
      </c>
      <c r="P8" s="7"/>
      <c r="Q8" s="16">
        <v>0</v>
      </c>
      <c r="R8" s="15">
        <v>0</v>
      </c>
      <c r="S8" s="15"/>
      <c r="T8" s="16">
        <v>0</v>
      </c>
      <c r="U8" s="15">
        <v>0</v>
      </c>
      <c r="V8" s="15"/>
      <c r="W8" s="16">
        <v>0</v>
      </c>
    </row>
    <row r="9" spans="1:23" ht="15" customHeight="1">
      <c r="A9" s="12" t="s">
        <v>53</v>
      </c>
      <c r="B9" s="24" t="s">
        <v>114</v>
      </c>
      <c r="C9" s="15">
        <v>2</v>
      </c>
      <c r="D9" s="15">
        <v>1</v>
      </c>
      <c r="E9" s="16">
        <v>-1</v>
      </c>
      <c r="F9" s="15">
        <v>1</v>
      </c>
      <c r="G9" s="7">
        <v>1</v>
      </c>
      <c r="H9" s="16">
        <v>0</v>
      </c>
      <c r="I9" s="15">
        <v>0</v>
      </c>
      <c r="J9" s="7"/>
      <c r="K9" s="16">
        <v>0</v>
      </c>
      <c r="L9" s="15">
        <v>1</v>
      </c>
      <c r="M9" s="7"/>
      <c r="N9" s="16">
        <v>-1</v>
      </c>
      <c r="O9" s="15">
        <v>0</v>
      </c>
      <c r="P9" s="7"/>
      <c r="Q9" s="16">
        <v>0</v>
      </c>
      <c r="R9" s="15">
        <v>0</v>
      </c>
      <c r="S9" s="15"/>
      <c r="T9" s="16">
        <v>0</v>
      </c>
      <c r="U9" s="15">
        <v>0</v>
      </c>
      <c r="V9" s="15"/>
      <c r="W9" s="16">
        <v>0</v>
      </c>
    </row>
    <row r="10" spans="1:23">
      <c r="A10" s="5" t="s">
        <v>53</v>
      </c>
      <c r="B10" s="5" t="s">
        <v>115</v>
      </c>
      <c r="C10" s="15">
        <v>1</v>
      </c>
      <c r="D10" s="15">
        <v>1</v>
      </c>
      <c r="E10" s="16">
        <v>0</v>
      </c>
      <c r="F10" s="15">
        <v>0</v>
      </c>
      <c r="G10" s="15"/>
      <c r="H10" s="16">
        <v>0</v>
      </c>
      <c r="I10" s="15">
        <v>0</v>
      </c>
      <c r="J10" s="15"/>
      <c r="K10" s="16">
        <v>0</v>
      </c>
      <c r="L10" s="15">
        <v>0</v>
      </c>
      <c r="M10" s="15"/>
      <c r="N10" s="16">
        <v>0</v>
      </c>
      <c r="O10" s="17">
        <v>1</v>
      </c>
      <c r="P10" s="14">
        <v>1</v>
      </c>
      <c r="Q10" s="16">
        <v>0</v>
      </c>
      <c r="R10" s="15">
        <v>0</v>
      </c>
      <c r="S10" s="15"/>
      <c r="T10" s="16">
        <v>0</v>
      </c>
      <c r="U10" s="15">
        <v>0</v>
      </c>
      <c r="V10" s="15"/>
      <c r="W10" s="16">
        <v>0</v>
      </c>
    </row>
    <row r="11" spans="1:23" ht="17.25" customHeight="1">
      <c r="A11" s="11" t="s">
        <v>44</v>
      </c>
      <c r="B11" s="20" t="s">
        <v>116</v>
      </c>
      <c r="C11" s="15">
        <v>18</v>
      </c>
      <c r="D11" s="15">
        <v>20</v>
      </c>
      <c r="E11" s="16">
        <v>2</v>
      </c>
      <c r="F11" s="15">
        <v>13</v>
      </c>
      <c r="G11" s="7">
        <v>13</v>
      </c>
      <c r="H11" s="16">
        <v>0</v>
      </c>
      <c r="I11" s="15">
        <v>1</v>
      </c>
      <c r="J11" s="7"/>
      <c r="K11" s="16">
        <v>-1</v>
      </c>
      <c r="L11" s="15">
        <v>4</v>
      </c>
      <c r="M11" s="7">
        <v>7</v>
      </c>
      <c r="N11" s="16">
        <v>3</v>
      </c>
      <c r="O11" s="15">
        <v>0</v>
      </c>
      <c r="P11" s="7"/>
      <c r="Q11" s="16">
        <v>0</v>
      </c>
      <c r="R11" s="15">
        <v>0</v>
      </c>
      <c r="S11" s="7"/>
      <c r="T11" s="16">
        <v>0</v>
      </c>
      <c r="U11" s="15">
        <v>0</v>
      </c>
      <c r="V11" s="7"/>
      <c r="W11" s="16">
        <v>0</v>
      </c>
    </row>
    <row r="12" spans="1:23" ht="15" customHeight="1">
      <c r="A12" s="21" t="s">
        <v>117</v>
      </c>
      <c r="B12" s="22" t="s">
        <v>118</v>
      </c>
      <c r="C12" s="23">
        <v>34</v>
      </c>
      <c r="D12" s="23">
        <v>38</v>
      </c>
      <c r="E12" s="25">
        <v>4</v>
      </c>
      <c r="F12" s="23">
        <v>26</v>
      </c>
      <c r="G12" s="23">
        <v>29</v>
      </c>
      <c r="H12" s="25">
        <v>3</v>
      </c>
      <c r="I12" s="23">
        <v>2</v>
      </c>
      <c r="J12" s="23">
        <v>1</v>
      </c>
      <c r="K12" s="25">
        <v>-1</v>
      </c>
      <c r="L12" s="23">
        <v>5</v>
      </c>
      <c r="M12" s="23">
        <v>7</v>
      </c>
      <c r="N12" s="25">
        <v>2</v>
      </c>
      <c r="O12" s="23">
        <v>1</v>
      </c>
      <c r="P12" s="23">
        <v>1</v>
      </c>
      <c r="Q12" s="25">
        <v>0</v>
      </c>
      <c r="R12" s="23">
        <v>0</v>
      </c>
      <c r="S12" s="23">
        <v>0</v>
      </c>
      <c r="T12" s="25">
        <v>0</v>
      </c>
      <c r="U12" s="23">
        <v>0</v>
      </c>
      <c r="V12" s="23">
        <v>0</v>
      </c>
      <c r="W12" s="25">
        <v>0</v>
      </c>
    </row>
    <row r="13" spans="1:23" ht="30.75" customHeight="1">
      <c r="A13" s="11" t="s">
        <v>46</v>
      </c>
      <c r="B13" s="20" t="s">
        <v>119</v>
      </c>
      <c r="C13" s="15">
        <v>12</v>
      </c>
      <c r="D13" s="15">
        <v>24</v>
      </c>
      <c r="E13" s="16">
        <v>12</v>
      </c>
      <c r="F13" s="15">
        <v>9</v>
      </c>
      <c r="G13" s="7">
        <v>7</v>
      </c>
      <c r="H13" s="16">
        <v>-2</v>
      </c>
      <c r="I13" s="15">
        <v>1</v>
      </c>
      <c r="J13" s="7">
        <v>5</v>
      </c>
      <c r="K13" s="16">
        <v>4</v>
      </c>
      <c r="L13" s="15">
        <v>2</v>
      </c>
      <c r="M13" s="7">
        <v>7</v>
      </c>
      <c r="N13" s="16">
        <v>5</v>
      </c>
      <c r="O13" s="15">
        <v>0</v>
      </c>
      <c r="P13" s="7">
        <v>5</v>
      </c>
      <c r="Q13" s="16">
        <v>5</v>
      </c>
      <c r="R13" s="15">
        <v>0</v>
      </c>
      <c r="S13" s="15"/>
      <c r="T13" s="16">
        <v>0</v>
      </c>
      <c r="U13" s="15">
        <v>0</v>
      </c>
      <c r="V13" s="15"/>
      <c r="W13" s="16">
        <v>0</v>
      </c>
    </row>
    <row r="14" spans="1:23" ht="30.75" customHeight="1">
      <c r="A14" s="11" t="s">
        <v>64</v>
      </c>
      <c r="B14" s="20" t="s">
        <v>120</v>
      </c>
      <c r="C14" s="15">
        <v>6</v>
      </c>
      <c r="D14" s="15">
        <v>6</v>
      </c>
      <c r="E14" s="16">
        <v>0</v>
      </c>
      <c r="F14" s="15">
        <v>6</v>
      </c>
      <c r="G14" s="7">
        <v>6</v>
      </c>
      <c r="H14" s="16">
        <v>0</v>
      </c>
      <c r="I14" s="15">
        <v>0</v>
      </c>
      <c r="J14" s="7"/>
      <c r="K14" s="16">
        <v>0</v>
      </c>
      <c r="L14" s="15">
        <v>0</v>
      </c>
      <c r="M14" s="7"/>
      <c r="N14" s="16">
        <v>0</v>
      </c>
      <c r="O14" s="15">
        <v>0</v>
      </c>
      <c r="P14" s="7"/>
      <c r="Q14" s="16">
        <v>0</v>
      </c>
      <c r="R14" s="15">
        <v>0</v>
      </c>
      <c r="S14" s="15"/>
      <c r="T14" s="16">
        <v>0</v>
      </c>
      <c r="U14" s="15">
        <v>0</v>
      </c>
      <c r="V14" s="15"/>
      <c r="W14" s="16">
        <v>0</v>
      </c>
    </row>
    <row r="15" spans="1:23" ht="30.75" customHeight="1">
      <c r="A15" s="12" t="s">
        <v>46</v>
      </c>
      <c r="B15" s="24" t="s">
        <v>121</v>
      </c>
      <c r="C15" s="15">
        <v>1</v>
      </c>
      <c r="D15" s="15">
        <v>0</v>
      </c>
      <c r="E15" s="16">
        <v>-1</v>
      </c>
      <c r="F15" s="15">
        <v>0</v>
      </c>
      <c r="G15" s="7"/>
      <c r="H15" s="16">
        <v>0</v>
      </c>
      <c r="I15" s="15">
        <v>0</v>
      </c>
      <c r="J15" s="7"/>
      <c r="K15" s="16">
        <v>0</v>
      </c>
      <c r="L15" s="15">
        <v>1</v>
      </c>
      <c r="M15" s="7"/>
      <c r="N15" s="16">
        <v>-1</v>
      </c>
      <c r="O15" s="15">
        <v>0</v>
      </c>
      <c r="P15" s="7"/>
      <c r="Q15" s="16">
        <v>0</v>
      </c>
      <c r="R15" s="15">
        <v>0</v>
      </c>
      <c r="S15" s="15"/>
      <c r="T15" s="16">
        <v>0</v>
      </c>
      <c r="U15" s="15">
        <v>0</v>
      </c>
      <c r="V15" s="15"/>
      <c r="W15" s="16">
        <v>0</v>
      </c>
    </row>
    <row r="16" spans="1:23" ht="30.75" customHeight="1">
      <c r="A16" s="11" t="s">
        <v>64</v>
      </c>
      <c r="B16" s="20" t="s">
        <v>122</v>
      </c>
      <c r="C16" s="15">
        <v>3</v>
      </c>
      <c r="D16" s="15">
        <v>7</v>
      </c>
      <c r="E16" s="16">
        <v>4</v>
      </c>
      <c r="F16" s="15">
        <v>0</v>
      </c>
      <c r="G16" s="15"/>
      <c r="H16" s="16">
        <v>0</v>
      </c>
      <c r="I16" s="15">
        <v>1</v>
      </c>
      <c r="J16" s="7">
        <v>2</v>
      </c>
      <c r="K16" s="16">
        <v>1</v>
      </c>
      <c r="L16" s="15">
        <v>2</v>
      </c>
      <c r="M16" s="7">
        <v>5</v>
      </c>
      <c r="N16" s="16">
        <v>3</v>
      </c>
      <c r="O16" s="17">
        <v>0</v>
      </c>
      <c r="P16" s="14"/>
      <c r="Q16" s="16">
        <v>0</v>
      </c>
      <c r="R16" s="15">
        <v>0</v>
      </c>
      <c r="S16" s="15"/>
      <c r="T16" s="16">
        <v>0</v>
      </c>
      <c r="U16" s="15">
        <v>0</v>
      </c>
      <c r="V16" s="15"/>
      <c r="W16" s="16">
        <v>0</v>
      </c>
    </row>
    <row r="17" spans="1:23" ht="30.75" customHeight="1">
      <c r="A17" s="11" t="s">
        <v>64</v>
      </c>
      <c r="B17" s="20" t="s">
        <v>123</v>
      </c>
      <c r="C17" s="15">
        <v>6</v>
      </c>
      <c r="D17" s="15">
        <v>6</v>
      </c>
      <c r="E17" s="16">
        <v>0</v>
      </c>
      <c r="F17" s="15">
        <v>5</v>
      </c>
      <c r="G17" s="7">
        <v>5</v>
      </c>
      <c r="H17" s="16">
        <v>0</v>
      </c>
      <c r="I17" s="15">
        <v>1</v>
      </c>
      <c r="J17" s="7">
        <v>1</v>
      </c>
      <c r="K17" s="16">
        <v>0</v>
      </c>
      <c r="L17" s="15">
        <v>0</v>
      </c>
      <c r="M17" s="7"/>
      <c r="N17" s="16">
        <v>0</v>
      </c>
      <c r="O17" s="15">
        <v>0</v>
      </c>
      <c r="P17" s="7"/>
      <c r="Q17" s="16">
        <v>0</v>
      </c>
      <c r="R17" s="15">
        <v>0</v>
      </c>
      <c r="S17" s="7"/>
      <c r="T17" s="16">
        <v>0</v>
      </c>
      <c r="U17" s="15">
        <v>0</v>
      </c>
      <c r="V17" s="7"/>
      <c r="W17" s="16">
        <v>0</v>
      </c>
    </row>
    <row r="18" spans="1:23" ht="30.75" customHeight="1">
      <c r="A18" s="11" t="s">
        <v>46</v>
      </c>
      <c r="B18" s="20" t="s">
        <v>124</v>
      </c>
      <c r="C18" s="15">
        <v>19</v>
      </c>
      <c r="D18" s="15">
        <v>25</v>
      </c>
      <c r="E18" s="16">
        <v>6</v>
      </c>
      <c r="F18" s="15">
        <v>8</v>
      </c>
      <c r="G18" s="7">
        <v>8</v>
      </c>
      <c r="H18" s="16">
        <v>0</v>
      </c>
      <c r="I18" s="15">
        <v>2</v>
      </c>
      <c r="J18" s="7">
        <v>4</v>
      </c>
      <c r="K18" s="16">
        <v>2</v>
      </c>
      <c r="L18" s="15">
        <v>4</v>
      </c>
      <c r="M18" s="7">
        <v>8</v>
      </c>
      <c r="N18" s="16">
        <v>4</v>
      </c>
      <c r="O18" s="15">
        <v>5</v>
      </c>
      <c r="P18" s="7">
        <v>5</v>
      </c>
      <c r="Q18" s="16">
        <v>0</v>
      </c>
      <c r="R18" s="15">
        <v>0</v>
      </c>
      <c r="S18" s="7"/>
      <c r="T18" s="16">
        <v>0</v>
      </c>
      <c r="U18" s="15">
        <v>0</v>
      </c>
      <c r="V18" s="7"/>
      <c r="W18" s="16">
        <v>0</v>
      </c>
    </row>
    <row r="19" spans="1:23" ht="30.75" customHeight="1">
      <c r="A19" s="21" t="s">
        <v>64</v>
      </c>
      <c r="B19" s="22" t="s">
        <v>125</v>
      </c>
      <c r="C19" s="23">
        <v>47</v>
      </c>
      <c r="D19" s="23">
        <v>68</v>
      </c>
      <c r="E19" s="25">
        <v>21</v>
      </c>
      <c r="F19" s="23">
        <v>28</v>
      </c>
      <c r="G19" s="23">
        <v>26</v>
      </c>
      <c r="H19" s="25">
        <v>-2</v>
      </c>
      <c r="I19" s="23">
        <v>5</v>
      </c>
      <c r="J19" s="23">
        <v>12</v>
      </c>
      <c r="K19" s="25">
        <v>7</v>
      </c>
      <c r="L19" s="23">
        <v>9</v>
      </c>
      <c r="M19" s="23">
        <v>20</v>
      </c>
      <c r="N19" s="25">
        <v>11</v>
      </c>
      <c r="O19" s="23">
        <v>5</v>
      </c>
      <c r="P19" s="23">
        <v>10</v>
      </c>
      <c r="Q19" s="25">
        <v>5</v>
      </c>
      <c r="R19" s="23">
        <v>0</v>
      </c>
      <c r="S19" s="23">
        <v>0</v>
      </c>
      <c r="T19" s="25">
        <v>0</v>
      </c>
      <c r="U19" s="23">
        <v>0</v>
      </c>
      <c r="V19" s="23">
        <v>0</v>
      </c>
      <c r="W19" s="25">
        <v>0</v>
      </c>
    </row>
    <row r="20" spans="1:23">
      <c r="A20" s="11" t="s">
        <v>50</v>
      </c>
      <c r="B20" s="20" t="s">
        <v>126</v>
      </c>
      <c r="C20" s="15">
        <v>9</v>
      </c>
      <c r="D20" s="15">
        <v>10</v>
      </c>
      <c r="E20" s="16">
        <v>1</v>
      </c>
      <c r="F20" s="15">
        <v>0</v>
      </c>
      <c r="G20" s="7">
        <v>0</v>
      </c>
      <c r="H20" s="16">
        <v>0</v>
      </c>
      <c r="I20" s="15">
        <v>2</v>
      </c>
      <c r="J20" s="7"/>
      <c r="K20" s="16">
        <v>-2</v>
      </c>
      <c r="L20" s="15">
        <v>7</v>
      </c>
      <c r="M20" s="7">
        <v>10</v>
      </c>
      <c r="N20" s="16">
        <v>3</v>
      </c>
      <c r="O20" s="15">
        <v>0</v>
      </c>
      <c r="P20" s="7"/>
      <c r="Q20" s="16">
        <v>0</v>
      </c>
      <c r="R20" s="15">
        <v>0</v>
      </c>
      <c r="S20" s="15"/>
      <c r="T20" s="16">
        <v>0</v>
      </c>
      <c r="U20" s="15">
        <v>0</v>
      </c>
      <c r="V20" s="15"/>
      <c r="W20" s="16">
        <v>0</v>
      </c>
    </row>
    <row r="21" spans="1:23">
      <c r="A21" s="11" t="s">
        <v>74</v>
      </c>
      <c r="B21" s="20" t="s">
        <v>127</v>
      </c>
      <c r="C21" s="15">
        <v>4</v>
      </c>
      <c r="D21" s="15">
        <v>5</v>
      </c>
      <c r="E21" s="16">
        <v>1</v>
      </c>
      <c r="F21" s="15">
        <v>4</v>
      </c>
      <c r="G21" s="7">
        <v>5</v>
      </c>
      <c r="H21" s="16">
        <v>1</v>
      </c>
      <c r="I21" s="15">
        <v>0</v>
      </c>
      <c r="J21" s="15"/>
      <c r="K21" s="16">
        <v>0</v>
      </c>
      <c r="L21" s="15">
        <v>0</v>
      </c>
      <c r="M21" s="7"/>
      <c r="N21" s="16">
        <v>0</v>
      </c>
      <c r="O21" s="15">
        <v>0</v>
      </c>
      <c r="P21" s="7"/>
      <c r="Q21" s="16">
        <v>0</v>
      </c>
      <c r="R21" s="15">
        <v>0</v>
      </c>
      <c r="S21" s="15"/>
      <c r="T21" s="16">
        <v>0</v>
      </c>
      <c r="U21" s="15">
        <v>0</v>
      </c>
      <c r="V21" s="15"/>
      <c r="W21" s="16">
        <v>0</v>
      </c>
    </row>
    <row r="22" spans="1:23">
      <c r="A22" s="21" t="s">
        <v>74</v>
      </c>
      <c r="B22" s="22" t="s">
        <v>128</v>
      </c>
      <c r="C22" s="23">
        <v>13</v>
      </c>
      <c r="D22" s="23">
        <v>15</v>
      </c>
      <c r="E22" s="25">
        <v>2</v>
      </c>
      <c r="F22" s="23">
        <v>4</v>
      </c>
      <c r="G22" s="23">
        <v>5</v>
      </c>
      <c r="H22" s="25">
        <v>1</v>
      </c>
      <c r="I22" s="23">
        <v>2</v>
      </c>
      <c r="J22" s="23">
        <v>0</v>
      </c>
      <c r="K22" s="25">
        <v>-2</v>
      </c>
      <c r="L22" s="23">
        <v>7</v>
      </c>
      <c r="M22" s="23">
        <v>10</v>
      </c>
      <c r="N22" s="25">
        <v>3</v>
      </c>
      <c r="O22" s="23">
        <v>0</v>
      </c>
      <c r="P22" s="23">
        <v>0</v>
      </c>
      <c r="Q22" s="25">
        <v>0</v>
      </c>
      <c r="R22" s="23">
        <v>0</v>
      </c>
      <c r="S22" s="23">
        <v>0</v>
      </c>
      <c r="T22" s="25">
        <v>0</v>
      </c>
      <c r="U22" s="23">
        <v>0</v>
      </c>
      <c r="V22" s="23">
        <v>0</v>
      </c>
      <c r="W22" s="25">
        <v>0</v>
      </c>
    </row>
    <row r="23" spans="1:23">
      <c r="A23" s="40" t="s">
        <v>27</v>
      </c>
      <c r="B23" s="40"/>
      <c r="C23" s="23">
        <f>SUM(C22+C19+C12+C6)</f>
        <v>113</v>
      </c>
      <c r="D23" s="23">
        <f t="shared" ref="D23:W23" si="0">SUM(D22+D19+D12+D6)</f>
        <v>151</v>
      </c>
      <c r="E23" s="25">
        <f t="shared" si="0"/>
        <v>38</v>
      </c>
      <c r="F23" s="23">
        <f t="shared" si="0"/>
        <v>59</v>
      </c>
      <c r="G23" s="23">
        <f t="shared" si="0"/>
        <v>60</v>
      </c>
      <c r="H23" s="25">
        <f t="shared" si="0"/>
        <v>1</v>
      </c>
      <c r="I23" s="23">
        <f t="shared" si="0"/>
        <v>12</v>
      </c>
      <c r="J23" s="23">
        <f t="shared" si="0"/>
        <v>17</v>
      </c>
      <c r="K23" s="25">
        <f t="shared" si="0"/>
        <v>5</v>
      </c>
      <c r="L23" s="23">
        <f t="shared" si="0"/>
        <v>27</v>
      </c>
      <c r="M23" s="23">
        <f t="shared" si="0"/>
        <v>47</v>
      </c>
      <c r="N23" s="25">
        <f t="shared" si="0"/>
        <v>20</v>
      </c>
      <c r="O23" s="23">
        <f t="shared" si="0"/>
        <v>15</v>
      </c>
      <c r="P23" s="23">
        <f t="shared" si="0"/>
        <v>27</v>
      </c>
      <c r="Q23" s="25">
        <f t="shared" si="0"/>
        <v>12</v>
      </c>
      <c r="R23" s="23">
        <f t="shared" si="0"/>
        <v>0</v>
      </c>
      <c r="S23" s="23">
        <f t="shared" si="0"/>
        <v>0</v>
      </c>
      <c r="T23" s="25">
        <f t="shared" si="0"/>
        <v>0</v>
      </c>
      <c r="U23" s="23">
        <f t="shared" si="0"/>
        <v>0</v>
      </c>
      <c r="V23" s="23">
        <f t="shared" si="0"/>
        <v>0</v>
      </c>
      <c r="W23" s="25">
        <f t="shared" si="0"/>
        <v>0</v>
      </c>
    </row>
  </sheetData>
  <mergeCells count="9">
    <mergeCell ref="A23:B23"/>
    <mergeCell ref="A1:W1"/>
    <mergeCell ref="A2:A3"/>
    <mergeCell ref="B2:B3"/>
    <mergeCell ref="C2:E2"/>
    <mergeCell ref="F2:H2"/>
    <mergeCell ref="I2:K2"/>
    <mergeCell ref="L2:N2"/>
    <mergeCell ref="U2:W2"/>
  </mergeCells>
  <pageMargins left="0.23622047244094491" right="0.23622047244094491" top="0.59055118110236227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РСЯ</vt:lpstr>
      <vt:lpstr>по навпрлениям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2016-02-19T06:42:23Z</cp:lastPrinted>
  <dcterms:created xsi:type="dcterms:W3CDTF">2016-02-17T06:53:50Z</dcterms:created>
  <dcterms:modified xsi:type="dcterms:W3CDTF">2016-02-20T02:25:54Z</dcterms:modified>
</cp:coreProperties>
</file>