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 activeTab="3"/>
  </bookViews>
  <sheets>
    <sheet name="рф" sheetId="1" r:id="rId1"/>
    <sheet name="зо" sheetId="2" r:id="rId2"/>
    <sheet name="рся" sheetId="3" r:id="rId3"/>
    <sheet name="оз" sheetId="4" r:id="rId4"/>
  </sheets>
  <definedNames>
    <definedName name="_xlnm._FilterDatabase" localSheetId="0" hidden="1">рф!$A$3:$W$158</definedName>
  </definedNames>
  <calcPr calcId="124519"/>
</workbook>
</file>

<file path=xl/calcChain.xml><?xml version="1.0" encoding="utf-8"?>
<calcChain xmlns="http://schemas.openxmlformats.org/spreadsheetml/2006/main">
  <c r="C15" i="1"/>
  <c r="C16"/>
  <c r="C14"/>
  <c r="I13"/>
  <c r="C75"/>
  <c r="I21" i="4"/>
  <c r="F21"/>
  <c r="M21"/>
  <c r="L21"/>
  <c r="C21"/>
  <c r="N4"/>
  <c r="N7"/>
  <c r="N6"/>
  <c r="N9"/>
  <c r="N10"/>
  <c r="N8"/>
  <c r="N12"/>
  <c r="N11"/>
  <c r="N14"/>
  <c r="N13"/>
  <c r="N16"/>
  <c r="N15"/>
  <c r="N18"/>
  <c r="N19"/>
  <c r="N20"/>
  <c r="N17"/>
  <c r="N5"/>
  <c r="K7"/>
  <c r="K6"/>
  <c r="K9"/>
  <c r="K10"/>
  <c r="K12"/>
  <c r="K14"/>
  <c r="K13"/>
  <c r="K16"/>
  <c r="K15"/>
  <c r="K18"/>
  <c r="K19"/>
  <c r="K20"/>
  <c r="K5"/>
  <c r="H7"/>
  <c r="H12"/>
  <c r="H11"/>
  <c r="H14"/>
  <c r="H16"/>
  <c r="H18"/>
  <c r="H19"/>
  <c r="H20"/>
  <c r="H5"/>
  <c r="D7"/>
  <c r="E7" s="1"/>
  <c r="D12"/>
  <c r="E12" s="1"/>
  <c r="D14"/>
  <c r="E14" s="1"/>
  <c r="D16"/>
  <c r="E16" s="1"/>
  <c r="D18"/>
  <c r="E18" s="1"/>
  <c r="D19"/>
  <c r="E19" s="1"/>
  <c r="D20"/>
  <c r="E20" s="1"/>
  <c r="D5"/>
  <c r="E5" s="1"/>
  <c r="G17"/>
  <c r="G15"/>
  <c r="H15" s="1"/>
  <c r="G13"/>
  <c r="H13" s="1"/>
  <c r="G9"/>
  <c r="H9" s="1"/>
  <c r="G10"/>
  <c r="D10" s="1"/>
  <c r="E10" s="1"/>
  <c r="G8"/>
  <c r="H8" s="1"/>
  <c r="G6"/>
  <c r="D6" s="1"/>
  <c r="E6" s="1"/>
  <c r="G4"/>
  <c r="J17"/>
  <c r="J11"/>
  <c r="K11" s="1"/>
  <c r="J8"/>
  <c r="K8" s="1"/>
  <c r="J4"/>
  <c r="K4" s="1"/>
  <c r="N21" l="1"/>
  <c r="J21"/>
  <c r="D4"/>
  <c r="E4" s="1"/>
  <c r="G21"/>
  <c r="D17"/>
  <c r="D15"/>
  <c r="E15" s="1"/>
  <c r="D13"/>
  <c r="E13" s="1"/>
  <c r="D11"/>
  <c r="E11" s="1"/>
  <c r="D8"/>
  <c r="E8" s="1"/>
  <c r="D9"/>
  <c r="E9" s="1"/>
  <c r="H10"/>
  <c r="H6"/>
  <c r="H4"/>
  <c r="K17"/>
  <c r="H17"/>
  <c r="C13" i="1"/>
  <c r="K21" i="4"/>
  <c r="H21"/>
  <c r="U77" i="3"/>
  <c r="R77"/>
  <c r="O77"/>
  <c r="L77"/>
  <c r="I77"/>
  <c r="F77"/>
  <c r="C77"/>
  <c r="W40"/>
  <c r="N33"/>
  <c r="W33"/>
  <c r="W6"/>
  <c r="W7"/>
  <c r="W8"/>
  <c r="W9"/>
  <c r="W10"/>
  <c r="W11"/>
  <c r="W12"/>
  <c r="W13"/>
  <c r="W4"/>
  <c r="W15"/>
  <c r="W14"/>
  <c r="W17"/>
  <c r="W16"/>
  <c r="W19"/>
  <c r="W20"/>
  <c r="W21"/>
  <c r="W18"/>
  <c r="W23"/>
  <c r="W24"/>
  <c r="W25"/>
  <c r="W22"/>
  <c r="W27"/>
  <c r="W28"/>
  <c r="W29"/>
  <c r="W26"/>
  <c r="W31"/>
  <c r="W32"/>
  <c r="W34"/>
  <c r="W35"/>
  <c r="W36"/>
  <c r="W37"/>
  <c r="W39"/>
  <c r="W38"/>
  <c r="W41"/>
  <c r="W42"/>
  <c r="W43"/>
  <c r="W44"/>
  <c r="W46"/>
  <c r="W47"/>
  <c r="W48"/>
  <c r="W49"/>
  <c r="W50"/>
  <c r="W51"/>
  <c r="W52"/>
  <c r="W53"/>
  <c r="W54"/>
  <c r="W45"/>
  <c r="W56"/>
  <c r="W57"/>
  <c r="W58"/>
  <c r="W59"/>
  <c r="W61"/>
  <c r="W62"/>
  <c r="W60"/>
  <c r="W64"/>
  <c r="W65"/>
  <c r="W66"/>
  <c r="W63"/>
  <c r="W68"/>
  <c r="W69"/>
  <c r="W67"/>
  <c r="W71"/>
  <c r="W72"/>
  <c r="W73"/>
  <c r="W74"/>
  <c r="W70"/>
  <c r="W76"/>
  <c r="W75"/>
  <c r="W5"/>
  <c r="T6"/>
  <c r="T7"/>
  <c r="T8"/>
  <c r="T9"/>
  <c r="T10"/>
  <c r="T11"/>
  <c r="T12"/>
  <c r="T13"/>
  <c r="T4"/>
  <c r="T15"/>
  <c r="T17"/>
  <c r="T16"/>
  <c r="T19"/>
  <c r="T20"/>
  <c r="T21"/>
  <c r="T23"/>
  <c r="T24"/>
  <c r="T25"/>
  <c r="T22"/>
  <c r="T27"/>
  <c r="T28"/>
  <c r="T29"/>
  <c r="T26"/>
  <c r="T31"/>
  <c r="T32"/>
  <c r="T30"/>
  <c r="T34"/>
  <c r="T35"/>
  <c r="T36"/>
  <c r="T37"/>
  <c r="T33"/>
  <c r="T39"/>
  <c r="T38"/>
  <c r="T41"/>
  <c r="T42"/>
  <c r="T43"/>
  <c r="T44"/>
  <c r="T40"/>
  <c r="T46"/>
  <c r="T47"/>
  <c r="T48"/>
  <c r="T49"/>
  <c r="T50"/>
  <c r="T51"/>
  <c r="T52"/>
  <c r="T53"/>
  <c r="T54"/>
  <c r="T45"/>
  <c r="T56"/>
  <c r="T57"/>
  <c r="T58"/>
  <c r="T59"/>
  <c r="T61"/>
  <c r="T62"/>
  <c r="T60"/>
  <c r="T64"/>
  <c r="T65"/>
  <c r="T66"/>
  <c r="T63"/>
  <c r="T68"/>
  <c r="T69"/>
  <c r="T71"/>
  <c r="T72"/>
  <c r="T73"/>
  <c r="T74"/>
  <c r="T70"/>
  <c r="T76"/>
  <c r="T75"/>
  <c r="T5"/>
  <c r="Q6"/>
  <c r="Q7"/>
  <c r="Q8"/>
  <c r="Q9"/>
  <c r="Q10"/>
  <c r="Q11"/>
  <c r="Q12"/>
  <c r="Q13"/>
  <c r="Q4"/>
  <c r="Q15"/>
  <c r="Q17"/>
  <c r="Q16"/>
  <c r="Q23"/>
  <c r="Q24"/>
  <c r="Q25"/>
  <c r="Q27"/>
  <c r="Q28"/>
  <c r="Q29"/>
  <c r="Q31"/>
  <c r="Q32"/>
  <c r="Q30"/>
  <c r="Q34"/>
  <c r="Q35"/>
  <c r="Q36"/>
  <c r="Q37"/>
  <c r="Q39"/>
  <c r="Q38"/>
  <c r="Q41"/>
  <c r="Q42"/>
  <c r="Q43"/>
  <c r="Q44"/>
  <c r="Q46"/>
  <c r="Q47"/>
  <c r="Q48"/>
  <c r="Q49"/>
  <c r="Q50"/>
  <c r="Q51"/>
  <c r="Q52"/>
  <c r="Q53"/>
  <c r="Q54"/>
  <c r="Q56"/>
  <c r="Q57"/>
  <c r="Q58"/>
  <c r="Q59"/>
  <c r="Q61"/>
  <c r="Q62"/>
  <c r="Q64"/>
  <c r="Q65"/>
  <c r="Q66"/>
  <c r="Q68"/>
  <c r="Q69"/>
  <c r="Q71"/>
  <c r="Q72"/>
  <c r="Q73"/>
  <c r="Q74"/>
  <c r="Q76"/>
  <c r="Q75"/>
  <c r="Q5"/>
  <c r="N6"/>
  <c r="N7"/>
  <c r="N8"/>
  <c r="N9"/>
  <c r="N10"/>
  <c r="N11"/>
  <c r="N12"/>
  <c r="N13"/>
  <c r="N4"/>
  <c r="N15"/>
  <c r="N14"/>
  <c r="N17"/>
  <c r="N16"/>
  <c r="N19"/>
  <c r="N20"/>
  <c r="N21"/>
  <c r="N23"/>
  <c r="N24"/>
  <c r="N25"/>
  <c r="N27"/>
  <c r="N28"/>
  <c r="N29"/>
  <c r="N31"/>
  <c r="N32"/>
  <c r="N34"/>
  <c r="N35"/>
  <c r="N36"/>
  <c r="N37"/>
  <c r="N39"/>
  <c r="N41"/>
  <c r="N42"/>
  <c r="N43"/>
  <c r="N44"/>
  <c r="N40"/>
  <c r="N46"/>
  <c r="N47"/>
  <c r="N48"/>
  <c r="N49"/>
  <c r="N50"/>
  <c r="N51"/>
  <c r="N52"/>
  <c r="N53"/>
  <c r="N54"/>
  <c r="N56"/>
  <c r="N57"/>
  <c r="N58"/>
  <c r="N59"/>
  <c r="N55"/>
  <c r="N61"/>
  <c r="N62"/>
  <c r="N64"/>
  <c r="N65"/>
  <c r="N66"/>
  <c r="N68"/>
  <c r="N69"/>
  <c r="N71"/>
  <c r="N72"/>
  <c r="N73"/>
  <c r="N74"/>
  <c r="N70"/>
  <c r="N76"/>
  <c r="N75"/>
  <c r="N5"/>
  <c r="K6"/>
  <c r="K7"/>
  <c r="K8"/>
  <c r="K9"/>
  <c r="K10"/>
  <c r="K11"/>
  <c r="K12"/>
  <c r="K13"/>
  <c r="K15"/>
  <c r="K14"/>
  <c r="K17"/>
  <c r="K16"/>
  <c r="K19"/>
  <c r="K20"/>
  <c r="K21"/>
  <c r="K23"/>
  <c r="K24"/>
  <c r="K25"/>
  <c r="K27"/>
  <c r="K28"/>
  <c r="K29"/>
  <c r="K31"/>
  <c r="K32"/>
  <c r="K34"/>
  <c r="K35"/>
  <c r="K36"/>
  <c r="K37"/>
  <c r="K33"/>
  <c r="K39"/>
  <c r="K38"/>
  <c r="K41"/>
  <c r="K42"/>
  <c r="K43"/>
  <c r="K44"/>
  <c r="K46"/>
  <c r="K47"/>
  <c r="K48"/>
  <c r="K49"/>
  <c r="K50"/>
  <c r="K51"/>
  <c r="K52"/>
  <c r="K53"/>
  <c r="K54"/>
  <c r="K56"/>
  <c r="K57"/>
  <c r="K58"/>
  <c r="K59"/>
  <c r="K61"/>
  <c r="K62"/>
  <c r="K64"/>
  <c r="K65"/>
  <c r="K66"/>
  <c r="K68"/>
  <c r="K69"/>
  <c r="K71"/>
  <c r="K72"/>
  <c r="K73"/>
  <c r="K74"/>
  <c r="K76"/>
  <c r="K75"/>
  <c r="K5"/>
  <c r="H6"/>
  <c r="H7"/>
  <c r="H8"/>
  <c r="H9"/>
  <c r="H10"/>
  <c r="H11"/>
  <c r="H12"/>
  <c r="H13"/>
  <c r="H15"/>
  <c r="H14"/>
  <c r="H17"/>
  <c r="H16"/>
  <c r="H19"/>
  <c r="H20"/>
  <c r="H21"/>
  <c r="H23"/>
  <c r="H24"/>
  <c r="H25"/>
  <c r="H22"/>
  <c r="H27"/>
  <c r="H28"/>
  <c r="H29"/>
  <c r="H31"/>
  <c r="H32"/>
  <c r="H34"/>
  <c r="H35"/>
  <c r="H36"/>
  <c r="H37"/>
  <c r="H33"/>
  <c r="H39"/>
  <c r="H38"/>
  <c r="H41"/>
  <c r="H42"/>
  <c r="H43"/>
  <c r="H44"/>
  <c r="H46"/>
  <c r="H47"/>
  <c r="H48"/>
  <c r="H49"/>
  <c r="H50"/>
  <c r="H51"/>
  <c r="H52"/>
  <c r="H53"/>
  <c r="H54"/>
  <c r="H56"/>
  <c r="H57"/>
  <c r="H58"/>
  <c r="H59"/>
  <c r="H55"/>
  <c r="H61"/>
  <c r="H62"/>
  <c r="H64"/>
  <c r="H65"/>
  <c r="H66"/>
  <c r="H68"/>
  <c r="H69"/>
  <c r="H71"/>
  <c r="H72"/>
  <c r="H73"/>
  <c r="H74"/>
  <c r="H76"/>
  <c r="H75"/>
  <c r="H5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5"/>
  <c r="E15" s="1"/>
  <c r="D17"/>
  <c r="E17" s="1"/>
  <c r="D16"/>
  <c r="E16" s="1"/>
  <c r="D23"/>
  <c r="E23" s="1"/>
  <c r="D24"/>
  <c r="E24" s="1"/>
  <c r="D25"/>
  <c r="E25" s="1"/>
  <c r="D27"/>
  <c r="E27" s="1"/>
  <c r="D28"/>
  <c r="E28" s="1"/>
  <c r="D29"/>
  <c r="E29" s="1"/>
  <c r="D31"/>
  <c r="E31" s="1"/>
  <c r="D32"/>
  <c r="E32" s="1"/>
  <c r="D34"/>
  <c r="E34" s="1"/>
  <c r="D35"/>
  <c r="E35" s="1"/>
  <c r="D36"/>
  <c r="E36" s="1"/>
  <c r="D37"/>
  <c r="E37" s="1"/>
  <c r="D39"/>
  <c r="E39" s="1"/>
  <c r="D41"/>
  <c r="E41" s="1"/>
  <c r="D42"/>
  <c r="E42" s="1"/>
  <c r="D43"/>
  <c r="E43" s="1"/>
  <c r="D44"/>
  <c r="E44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6"/>
  <c r="E56" s="1"/>
  <c r="D57"/>
  <c r="E57" s="1"/>
  <c r="D58"/>
  <c r="E58" s="1"/>
  <c r="D59"/>
  <c r="E59" s="1"/>
  <c r="D61"/>
  <c r="E61" s="1"/>
  <c r="D62"/>
  <c r="E62" s="1"/>
  <c r="D64"/>
  <c r="E64" s="1"/>
  <c r="D65"/>
  <c r="E65" s="1"/>
  <c r="D66"/>
  <c r="E66" s="1"/>
  <c r="D68"/>
  <c r="E68" s="1"/>
  <c r="D69"/>
  <c r="E69" s="1"/>
  <c r="D71"/>
  <c r="E71" s="1"/>
  <c r="D72"/>
  <c r="E72" s="1"/>
  <c r="D73"/>
  <c r="E73" s="1"/>
  <c r="D74"/>
  <c r="E74" s="1"/>
  <c r="D76"/>
  <c r="E76" s="1"/>
  <c r="D75"/>
  <c r="E75" s="1"/>
  <c r="D5"/>
  <c r="E5" s="1"/>
  <c r="P70"/>
  <c r="Q70" s="1"/>
  <c r="J70"/>
  <c r="K70" s="1"/>
  <c r="G70"/>
  <c r="H70" s="1"/>
  <c r="S67"/>
  <c r="T67" s="1"/>
  <c r="P67"/>
  <c r="Q67" s="1"/>
  <c r="M67"/>
  <c r="N67" s="1"/>
  <c r="J67"/>
  <c r="K67" s="1"/>
  <c r="G67"/>
  <c r="H67" s="1"/>
  <c r="P63"/>
  <c r="Q63" s="1"/>
  <c r="M63"/>
  <c r="N63" s="1"/>
  <c r="J63"/>
  <c r="K63" s="1"/>
  <c r="G63"/>
  <c r="H63" s="1"/>
  <c r="P60"/>
  <c r="Q60" s="1"/>
  <c r="M60"/>
  <c r="N60" s="1"/>
  <c r="J60"/>
  <c r="K60" s="1"/>
  <c r="G60"/>
  <c r="H60" s="1"/>
  <c r="V55"/>
  <c r="W55" s="1"/>
  <c r="S55"/>
  <c r="T55" s="1"/>
  <c r="P55"/>
  <c r="Q55" s="1"/>
  <c r="J55"/>
  <c r="K55" s="1"/>
  <c r="P45"/>
  <c r="Q45" s="1"/>
  <c r="M45"/>
  <c r="N45" s="1"/>
  <c r="J45"/>
  <c r="K45" s="1"/>
  <c r="G45"/>
  <c r="H45" s="1"/>
  <c r="P40"/>
  <c r="Q40" s="1"/>
  <c r="J40"/>
  <c r="K40" s="1"/>
  <c r="G40"/>
  <c r="H40" s="1"/>
  <c r="M38"/>
  <c r="N38" s="1"/>
  <c r="P33"/>
  <c r="Q33" s="1"/>
  <c r="M30"/>
  <c r="N30" s="1"/>
  <c r="J30"/>
  <c r="K30" s="1"/>
  <c r="G30"/>
  <c r="H30" s="1"/>
  <c r="P26"/>
  <c r="Q26" s="1"/>
  <c r="M26"/>
  <c r="N26" s="1"/>
  <c r="J26"/>
  <c r="K26" s="1"/>
  <c r="G26"/>
  <c r="H26" s="1"/>
  <c r="P22"/>
  <c r="Q22" s="1"/>
  <c r="M22"/>
  <c r="N22" s="1"/>
  <c r="J22"/>
  <c r="K22" s="1"/>
  <c r="S18"/>
  <c r="T18" s="1"/>
  <c r="P19"/>
  <c r="Q19" s="1"/>
  <c r="P20"/>
  <c r="Q20" s="1"/>
  <c r="P21"/>
  <c r="Q21" s="1"/>
  <c r="P18"/>
  <c r="Q18" s="1"/>
  <c r="M18"/>
  <c r="N18" s="1"/>
  <c r="J18"/>
  <c r="K18" s="1"/>
  <c r="G18"/>
  <c r="H18" s="1"/>
  <c r="D21" i="4" l="1"/>
  <c r="E21" s="1"/>
  <c r="E17"/>
  <c r="E33" i="3"/>
  <c r="D33"/>
  <c r="W30"/>
  <c r="D40"/>
  <c r="M77"/>
  <c r="N77" s="1"/>
  <c r="V77"/>
  <c r="W77"/>
  <c r="D67"/>
  <c r="E67" s="1"/>
  <c r="D55"/>
  <c r="E55" s="1"/>
  <c r="D38"/>
  <c r="E38" s="1"/>
  <c r="D26"/>
  <c r="E26" s="1"/>
  <c r="D22"/>
  <c r="E22" s="1"/>
  <c r="D18"/>
  <c r="E18" s="1"/>
  <c r="D20"/>
  <c r="E20" s="1"/>
  <c r="D70"/>
  <c r="E70" s="1"/>
  <c r="D63"/>
  <c r="E63" s="1"/>
  <c r="D60"/>
  <c r="E60" s="1"/>
  <c r="D45"/>
  <c r="E45" s="1"/>
  <c r="E40"/>
  <c r="D30"/>
  <c r="E30" s="1"/>
  <c r="D21"/>
  <c r="E21" s="1"/>
  <c r="D19"/>
  <c r="E19" s="1"/>
  <c r="S14"/>
  <c r="T14" s="1"/>
  <c r="P14"/>
  <c r="P77" s="1"/>
  <c r="Q77" s="1"/>
  <c r="J4"/>
  <c r="K4" s="1"/>
  <c r="G4"/>
  <c r="G77" s="1"/>
  <c r="H77" s="1"/>
  <c r="U47" i="2"/>
  <c r="R47"/>
  <c r="O47"/>
  <c r="L47"/>
  <c r="I47"/>
  <c r="F47"/>
  <c r="C47"/>
  <c r="W6"/>
  <c r="W7"/>
  <c r="W8"/>
  <c r="W4"/>
  <c r="W10"/>
  <c r="W12"/>
  <c r="W11"/>
  <c r="W14"/>
  <c r="W15"/>
  <c r="W16"/>
  <c r="W13"/>
  <c r="W18"/>
  <c r="W19"/>
  <c r="W17"/>
  <c r="W21"/>
  <c r="W22"/>
  <c r="W20"/>
  <c r="W24"/>
  <c r="W25"/>
  <c r="W23"/>
  <c r="W27"/>
  <c r="W26"/>
  <c r="W29"/>
  <c r="W30"/>
  <c r="W31"/>
  <c r="W32"/>
  <c r="W28"/>
  <c r="W34"/>
  <c r="W35"/>
  <c r="W36"/>
  <c r="W33"/>
  <c r="W38"/>
  <c r="W39"/>
  <c r="W37"/>
  <c r="W41"/>
  <c r="W42"/>
  <c r="W43"/>
  <c r="W44"/>
  <c r="W40"/>
  <c r="W46"/>
  <c r="W45"/>
  <c r="W5"/>
  <c r="T6"/>
  <c r="T7"/>
  <c r="T8"/>
  <c r="T4"/>
  <c r="T10"/>
  <c r="T12"/>
  <c r="T11"/>
  <c r="T14"/>
  <c r="T15"/>
  <c r="T16"/>
  <c r="T13"/>
  <c r="T18"/>
  <c r="T19"/>
  <c r="T17"/>
  <c r="T21"/>
  <c r="T22"/>
  <c r="T20"/>
  <c r="T24"/>
  <c r="T25"/>
  <c r="T23"/>
  <c r="T27"/>
  <c r="T26"/>
  <c r="T29"/>
  <c r="T30"/>
  <c r="T31"/>
  <c r="T32"/>
  <c r="T34"/>
  <c r="T35"/>
  <c r="T36"/>
  <c r="T38"/>
  <c r="T39"/>
  <c r="T37"/>
  <c r="T41"/>
  <c r="T42"/>
  <c r="T43"/>
  <c r="T44"/>
  <c r="T40"/>
  <c r="T46"/>
  <c r="T45"/>
  <c r="T5"/>
  <c r="Q6"/>
  <c r="Q7"/>
  <c r="Q8"/>
  <c r="Q4"/>
  <c r="Q10"/>
  <c r="Q12"/>
  <c r="Q11"/>
  <c r="Q14"/>
  <c r="Q15"/>
  <c r="Q16"/>
  <c r="Q13"/>
  <c r="Q18"/>
  <c r="Q19"/>
  <c r="Q17"/>
  <c r="Q21"/>
  <c r="Q22"/>
  <c r="Q20"/>
  <c r="Q24"/>
  <c r="Q25"/>
  <c r="Q23"/>
  <c r="Q27"/>
  <c r="Q29"/>
  <c r="Q30"/>
  <c r="Q31"/>
  <c r="Q32"/>
  <c r="Q34"/>
  <c r="Q35"/>
  <c r="Q36"/>
  <c r="Q38"/>
  <c r="Q39"/>
  <c r="Q37"/>
  <c r="Q41"/>
  <c r="Q42"/>
  <c r="Q43"/>
  <c r="Q44"/>
  <c r="Q40"/>
  <c r="Q46"/>
  <c r="Q45"/>
  <c r="Q5"/>
  <c r="N6"/>
  <c r="N7"/>
  <c r="N8"/>
  <c r="N4"/>
  <c r="N10"/>
  <c r="N12"/>
  <c r="N11"/>
  <c r="N14"/>
  <c r="N15"/>
  <c r="N16"/>
  <c r="N13"/>
  <c r="N18"/>
  <c r="N19"/>
  <c r="N17"/>
  <c r="N21"/>
  <c r="N22"/>
  <c r="N20"/>
  <c r="N24"/>
  <c r="N25"/>
  <c r="N23"/>
  <c r="N27"/>
  <c r="N26"/>
  <c r="N29"/>
  <c r="N30"/>
  <c r="N31"/>
  <c r="N32"/>
  <c r="N28"/>
  <c r="N34"/>
  <c r="N35"/>
  <c r="N36"/>
  <c r="N38"/>
  <c r="N39"/>
  <c r="N37"/>
  <c r="N41"/>
  <c r="N42"/>
  <c r="N43"/>
  <c r="N44"/>
  <c r="N40"/>
  <c r="N46"/>
  <c r="N45"/>
  <c r="N5"/>
  <c r="K6"/>
  <c r="K7"/>
  <c r="K8"/>
  <c r="K10"/>
  <c r="K12"/>
  <c r="K14"/>
  <c r="K15"/>
  <c r="K16"/>
  <c r="K13"/>
  <c r="K18"/>
  <c r="K19"/>
  <c r="K21"/>
  <c r="K22"/>
  <c r="K24"/>
  <c r="K25"/>
  <c r="K27"/>
  <c r="K26"/>
  <c r="K29"/>
  <c r="K30"/>
  <c r="K31"/>
  <c r="K32"/>
  <c r="K34"/>
  <c r="K35"/>
  <c r="K36"/>
  <c r="K38"/>
  <c r="K39"/>
  <c r="K37"/>
  <c r="K41"/>
  <c r="K42"/>
  <c r="K43"/>
  <c r="K44"/>
  <c r="K46"/>
  <c r="K45"/>
  <c r="K5"/>
  <c r="H6"/>
  <c r="H7"/>
  <c r="H8"/>
  <c r="H10"/>
  <c r="H12"/>
  <c r="H14"/>
  <c r="H15"/>
  <c r="H16"/>
  <c r="H18"/>
  <c r="H19"/>
  <c r="H21"/>
  <c r="H22"/>
  <c r="H24"/>
  <c r="H25"/>
  <c r="H27"/>
  <c r="H26"/>
  <c r="H29"/>
  <c r="H30"/>
  <c r="H31"/>
  <c r="H32"/>
  <c r="H34"/>
  <c r="H35"/>
  <c r="H36"/>
  <c r="H38"/>
  <c r="H39"/>
  <c r="H41"/>
  <c r="H42"/>
  <c r="H43"/>
  <c r="H44"/>
  <c r="H46"/>
  <c r="H45"/>
  <c r="H5"/>
  <c r="D6"/>
  <c r="E6" s="1"/>
  <c r="D7"/>
  <c r="E7" s="1"/>
  <c r="D8"/>
  <c r="E8" s="1"/>
  <c r="D10"/>
  <c r="E10" s="1"/>
  <c r="D12"/>
  <c r="E12" s="1"/>
  <c r="D14"/>
  <c r="E14" s="1"/>
  <c r="D15"/>
  <c r="E15" s="1"/>
  <c r="D16"/>
  <c r="E16" s="1"/>
  <c r="D18"/>
  <c r="E18" s="1"/>
  <c r="D19"/>
  <c r="E19" s="1"/>
  <c r="D21"/>
  <c r="E21" s="1"/>
  <c r="D22"/>
  <c r="E22" s="1"/>
  <c r="D24"/>
  <c r="E24" s="1"/>
  <c r="D25"/>
  <c r="E25" s="1"/>
  <c r="D27"/>
  <c r="E27" s="1"/>
  <c r="D29"/>
  <c r="E29" s="1"/>
  <c r="D30"/>
  <c r="E30" s="1"/>
  <c r="D31"/>
  <c r="E31" s="1"/>
  <c r="D32"/>
  <c r="E32" s="1"/>
  <c r="D34"/>
  <c r="E34" s="1"/>
  <c r="D35"/>
  <c r="E35" s="1"/>
  <c r="D36"/>
  <c r="E36" s="1"/>
  <c r="D38"/>
  <c r="E38" s="1"/>
  <c r="D39"/>
  <c r="E39" s="1"/>
  <c r="D41"/>
  <c r="E41" s="1"/>
  <c r="D42"/>
  <c r="E42" s="1"/>
  <c r="D43"/>
  <c r="E43" s="1"/>
  <c r="D44"/>
  <c r="E44" s="1"/>
  <c r="D46"/>
  <c r="E46" s="1"/>
  <c r="D45"/>
  <c r="D5"/>
  <c r="E5" s="1"/>
  <c r="G40"/>
  <c r="J40"/>
  <c r="G37"/>
  <c r="H37" s="1"/>
  <c r="S33"/>
  <c r="P33"/>
  <c r="M33"/>
  <c r="J33"/>
  <c r="K33" s="1"/>
  <c r="G33"/>
  <c r="H33" s="1"/>
  <c r="S28"/>
  <c r="T28" s="1"/>
  <c r="P28"/>
  <c r="Q28" s="1"/>
  <c r="J28"/>
  <c r="K28" s="1"/>
  <c r="G28"/>
  <c r="H28" s="1"/>
  <c r="P26"/>
  <c r="Q26" s="1"/>
  <c r="J23"/>
  <c r="K23" s="1"/>
  <c r="G23"/>
  <c r="H23" s="1"/>
  <c r="J20"/>
  <c r="K20" s="1"/>
  <c r="G20"/>
  <c r="H20" s="1"/>
  <c r="J17"/>
  <c r="K17" s="1"/>
  <c r="G17"/>
  <c r="H17" s="1"/>
  <c r="G13"/>
  <c r="H13" s="1"/>
  <c r="J11"/>
  <c r="K11" s="1"/>
  <c r="G11"/>
  <c r="H11" s="1"/>
  <c r="V9"/>
  <c r="V47" s="1"/>
  <c r="W47" s="1"/>
  <c r="S9"/>
  <c r="T9" s="1"/>
  <c r="P9"/>
  <c r="Q9" s="1"/>
  <c r="M9"/>
  <c r="N9" s="1"/>
  <c r="J9"/>
  <c r="K9" s="1"/>
  <c r="G9"/>
  <c r="H9" s="1"/>
  <c r="J4"/>
  <c r="K4" s="1"/>
  <c r="G4"/>
  <c r="H4" s="1"/>
  <c r="S77" i="3" l="1"/>
  <c r="T77" s="1"/>
  <c r="J77"/>
  <c r="K77" s="1"/>
  <c r="M47" i="2"/>
  <c r="N47" s="1"/>
  <c r="S47"/>
  <c r="T47" s="1"/>
  <c r="J47"/>
  <c r="K47" s="1"/>
  <c r="P47"/>
  <c r="Q47" s="1"/>
  <c r="G47"/>
  <c r="H47" s="1"/>
  <c r="D37"/>
  <c r="E37" s="1"/>
  <c r="D26"/>
  <c r="E26" s="1"/>
  <c r="D23"/>
  <c r="E23" s="1"/>
  <c r="D17"/>
  <c r="E17" s="1"/>
  <c r="Q33"/>
  <c r="T33"/>
  <c r="W9"/>
  <c r="D40"/>
  <c r="E40" s="1"/>
  <c r="D33"/>
  <c r="E33" s="1"/>
  <c r="D28"/>
  <c r="E28" s="1"/>
  <c r="D20"/>
  <c r="E20" s="1"/>
  <c r="D13"/>
  <c r="E13" s="1"/>
  <c r="D11"/>
  <c r="E11" s="1"/>
  <c r="D9"/>
  <c r="E9" s="1"/>
  <c r="D4"/>
  <c r="E4" s="1"/>
  <c r="E45"/>
  <c r="H40"/>
  <c r="K40"/>
  <c r="N33"/>
  <c r="H4" i="3"/>
  <c r="D4"/>
  <c r="E4" s="1"/>
  <c r="Q14"/>
  <c r="D14"/>
  <c r="E14" s="1"/>
  <c r="U158" i="1"/>
  <c r="R158"/>
  <c r="O158"/>
  <c r="L158"/>
  <c r="I158"/>
  <c r="F158"/>
  <c r="C158"/>
  <c r="D63"/>
  <c r="D64"/>
  <c r="D65"/>
  <c r="D66"/>
  <c r="D67"/>
  <c r="D68"/>
  <c r="D62"/>
  <c r="D61" s="1"/>
  <c r="C63"/>
  <c r="C64"/>
  <c r="C65"/>
  <c r="C66"/>
  <c r="C67"/>
  <c r="C68"/>
  <c r="C62"/>
  <c r="W6"/>
  <c r="W7"/>
  <c r="W8"/>
  <c r="W9"/>
  <c r="W10"/>
  <c r="W11"/>
  <c r="W12"/>
  <c r="W14"/>
  <c r="W15"/>
  <c r="W16"/>
  <c r="W13"/>
  <c r="W18"/>
  <c r="W19"/>
  <c r="W20"/>
  <c r="W17"/>
  <c r="W22"/>
  <c r="W23"/>
  <c r="W24"/>
  <c r="W25"/>
  <c r="W26"/>
  <c r="W27"/>
  <c r="W28"/>
  <c r="W29"/>
  <c r="W30"/>
  <c r="W31"/>
  <c r="W32"/>
  <c r="W33"/>
  <c r="W34"/>
  <c r="W35"/>
  <c r="W21"/>
  <c r="W37"/>
  <c r="W38"/>
  <c r="W39"/>
  <c r="W40"/>
  <c r="W41"/>
  <c r="W42"/>
  <c r="W43"/>
  <c r="W44"/>
  <c r="W45"/>
  <c r="W36"/>
  <c r="W47"/>
  <c r="W48"/>
  <c r="W49"/>
  <c r="W50"/>
  <c r="W51"/>
  <c r="W52"/>
  <c r="W53"/>
  <c r="W54"/>
  <c r="W55"/>
  <c r="W56"/>
  <c r="W57"/>
  <c r="W58"/>
  <c r="W59"/>
  <c r="W60"/>
  <c r="W46"/>
  <c r="W62"/>
  <c r="W63"/>
  <c r="W64"/>
  <c r="W65"/>
  <c r="W66"/>
  <c r="W67"/>
  <c r="W68"/>
  <c r="W61"/>
  <c r="W70"/>
  <c r="W71"/>
  <c r="W72"/>
  <c r="W73"/>
  <c r="W74"/>
  <c r="W69"/>
  <c r="W76"/>
  <c r="W77"/>
  <c r="W78"/>
  <c r="W79"/>
  <c r="W80"/>
  <c r="W81"/>
  <c r="W75"/>
  <c r="W83"/>
  <c r="W84"/>
  <c r="W85"/>
  <c r="W86"/>
  <c r="W87"/>
  <c r="W88"/>
  <c r="W89"/>
  <c r="W90"/>
  <c r="W82"/>
  <c r="W92"/>
  <c r="W93"/>
  <c r="W94"/>
  <c r="W95"/>
  <c r="W96"/>
  <c r="W97"/>
  <c r="W98"/>
  <c r="W99"/>
  <c r="W100"/>
  <c r="W101"/>
  <c r="W102"/>
  <c r="W103"/>
  <c r="W104"/>
  <c r="W91"/>
  <c r="W106"/>
  <c r="W107"/>
  <c r="W108"/>
  <c r="W109"/>
  <c r="W110"/>
  <c r="W111"/>
  <c r="W112"/>
  <c r="W105"/>
  <c r="W114"/>
  <c r="W115"/>
  <c r="W116"/>
  <c r="W117"/>
  <c r="W118"/>
  <c r="W119"/>
  <c r="W120"/>
  <c r="W121"/>
  <c r="W113"/>
  <c r="W123"/>
  <c r="W124"/>
  <c r="W125"/>
  <c r="W126"/>
  <c r="W127"/>
  <c r="W128"/>
  <c r="W129"/>
  <c r="W122"/>
  <c r="W131"/>
  <c r="W132"/>
  <c r="W133"/>
  <c r="W134"/>
  <c r="W135"/>
  <c r="W136"/>
  <c r="W137"/>
  <c r="W138"/>
  <c r="W139"/>
  <c r="W140"/>
  <c r="W141"/>
  <c r="W142"/>
  <c r="W130"/>
  <c r="W144"/>
  <c r="W145"/>
  <c r="W146"/>
  <c r="W147"/>
  <c r="W148"/>
  <c r="W149"/>
  <c r="W150"/>
  <c r="W151"/>
  <c r="W152"/>
  <c r="W153"/>
  <c r="W143"/>
  <c r="W155"/>
  <c r="W156"/>
  <c r="W157"/>
  <c r="W154"/>
  <c r="W5"/>
  <c r="T6"/>
  <c r="T7"/>
  <c r="T8"/>
  <c r="T9"/>
  <c r="T10"/>
  <c r="T11"/>
  <c r="T12"/>
  <c r="T14"/>
  <c r="T15"/>
  <c r="T16"/>
  <c r="T13"/>
  <c r="T18"/>
  <c r="T19"/>
  <c r="T20"/>
  <c r="T17"/>
  <c r="T22"/>
  <c r="T23"/>
  <c r="T24"/>
  <c r="T25"/>
  <c r="T26"/>
  <c r="T27"/>
  <c r="T28"/>
  <c r="T29"/>
  <c r="T30"/>
  <c r="T31"/>
  <c r="T32"/>
  <c r="T33"/>
  <c r="T34"/>
  <c r="T35"/>
  <c r="T21"/>
  <c r="T37"/>
  <c r="T38"/>
  <c r="T39"/>
  <c r="T40"/>
  <c r="T41"/>
  <c r="T42"/>
  <c r="T43"/>
  <c r="T44"/>
  <c r="T45"/>
  <c r="T36"/>
  <c r="T47"/>
  <c r="T48"/>
  <c r="T49"/>
  <c r="T50"/>
  <c r="T51"/>
  <c r="T52"/>
  <c r="T53"/>
  <c r="T54"/>
  <c r="T55"/>
  <c r="T56"/>
  <c r="T57"/>
  <c r="T58"/>
  <c r="T59"/>
  <c r="T60"/>
  <c r="T46"/>
  <c r="T62"/>
  <c r="T63"/>
  <c r="T64"/>
  <c r="T65"/>
  <c r="T66"/>
  <c r="T67"/>
  <c r="T68"/>
  <c r="T61"/>
  <c r="T70"/>
  <c r="T71"/>
  <c r="T72"/>
  <c r="T73"/>
  <c r="T74"/>
  <c r="T69"/>
  <c r="T76"/>
  <c r="T77"/>
  <c r="T78"/>
  <c r="T79"/>
  <c r="T80"/>
  <c r="T81"/>
  <c r="T75"/>
  <c r="T83"/>
  <c r="T84"/>
  <c r="T85"/>
  <c r="T86"/>
  <c r="T87"/>
  <c r="T88"/>
  <c r="T89"/>
  <c r="T90"/>
  <c r="T82"/>
  <c r="T92"/>
  <c r="T93"/>
  <c r="T94"/>
  <c r="T95"/>
  <c r="T96"/>
  <c r="T97"/>
  <c r="T98"/>
  <c r="T99"/>
  <c r="T100"/>
  <c r="T101"/>
  <c r="T102"/>
  <c r="T103"/>
  <c r="T104"/>
  <c r="T91"/>
  <c r="T106"/>
  <c r="T107"/>
  <c r="T108"/>
  <c r="T109"/>
  <c r="T110"/>
  <c r="T111"/>
  <c r="T112"/>
  <c r="T105"/>
  <c r="T114"/>
  <c r="T115"/>
  <c r="T116"/>
  <c r="T117"/>
  <c r="T118"/>
  <c r="T119"/>
  <c r="T120"/>
  <c r="T121"/>
  <c r="T113"/>
  <c r="T123"/>
  <c r="T124"/>
  <c r="T125"/>
  <c r="T126"/>
  <c r="T127"/>
  <c r="T128"/>
  <c r="T129"/>
  <c r="T122"/>
  <c r="T131"/>
  <c r="T132"/>
  <c r="T133"/>
  <c r="T134"/>
  <c r="T135"/>
  <c r="T136"/>
  <c r="T137"/>
  <c r="T138"/>
  <c r="T139"/>
  <c r="T140"/>
  <c r="T141"/>
  <c r="T142"/>
  <c r="T130"/>
  <c r="T144"/>
  <c r="T145"/>
  <c r="T146"/>
  <c r="T147"/>
  <c r="T148"/>
  <c r="T149"/>
  <c r="T150"/>
  <c r="T151"/>
  <c r="T152"/>
  <c r="T153"/>
  <c r="T143"/>
  <c r="T155"/>
  <c r="T156"/>
  <c r="T157"/>
  <c r="T154"/>
  <c r="T5"/>
  <c r="Q6"/>
  <c r="Q7"/>
  <c r="Q8"/>
  <c r="Q9"/>
  <c r="Q10"/>
  <c r="Q11"/>
  <c r="Q12"/>
  <c r="Q14"/>
  <c r="Q15"/>
  <c r="Q16"/>
  <c r="Q13"/>
  <c r="Q18"/>
  <c r="Q19"/>
  <c r="Q20"/>
  <c r="Q17"/>
  <c r="Q22"/>
  <c r="Q23"/>
  <c r="Q24"/>
  <c r="Q25"/>
  <c r="Q26"/>
  <c r="Q27"/>
  <c r="Q28"/>
  <c r="Q29"/>
  <c r="Q30"/>
  <c r="Q31"/>
  <c r="Q32"/>
  <c r="Q33"/>
  <c r="Q34"/>
  <c r="Q35"/>
  <c r="Q21"/>
  <c r="Q37"/>
  <c r="Q38"/>
  <c r="Q39"/>
  <c r="Q40"/>
  <c r="Q41"/>
  <c r="Q42"/>
  <c r="Q43"/>
  <c r="Q44"/>
  <c r="Q45"/>
  <c r="Q36"/>
  <c r="Q47"/>
  <c r="Q48"/>
  <c r="Q49"/>
  <c r="Q50"/>
  <c r="Q51"/>
  <c r="Q52"/>
  <c r="Q53"/>
  <c r="Q54"/>
  <c r="Q55"/>
  <c r="Q56"/>
  <c r="Q57"/>
  <c r="Q58"/>
  <c r="Q59"/>
  <c r="Q60"/>
  <c r="Q46"/>
  <c r="Q62"/>
  <c r="Q63"/>
  <c r="Q64"/>
  <c r="Q65"/>
  <c r="Q66"/>
  <c r="Q67"/>
  <c r="Q68"/>
  <c r="Q61"/>
  <c r="Q70"/>
  <c r="Q71"/>
  <c r="Q72"/>
  <c r="Q73"/>
  <c r="Q74"/>
  <c r="Q69"/>
  <c r="Q76"/>
  <c r="Q77"/>
  <c r="Q78"/>
  <c r="Q79"/>
  <c r="Q80"/>
  <c r="Q81"/>
  <c r="Q75"/>
  <c r="Q83"/>
  <c r="Q84"/>
  <c r="Q85"/>
  <c r="Q86"/>
  <c r="Q87"/>
  <c r="Q88"/>
  <c r="Q89"/>
  <c r="Q90"/>
  <c r="Q82"/>
  <c r="Q92"/>
  <c r="Q93"/>
  <c r="Q94"/>
  <c r="Q95"/>
  <c r="Q96"/>
  <c r="Q97"/>
  <c r="Q98"/>
  <c r="Q99"/>
  <c r="Q100"/>
  <c r="Q101"/>
  <c r="Q102"/>
  <c r="Q103"/>
  <c r="Q104"/>
  <c r="Q91"/>
  <c r="Q106"/>
  <c r="Q107"/>
  <c r="Q108"/>
  <c r="Q109"/>
  <c r="Q110"/>
  <c r="Q111"/>
  <c r="Q112"/>
  <c r="Q105"/>
  <c r="Q114"/>
  <c r="Q115"/>
  <c r="Q116"/>
  <c r="Q117"/>
  <c r="Q118"/>
  <c r="Q119"/>
  <c r="Q120"/>
  <c r="Q121"/>
  <c r="Q113"/>
  <c r="Q123"/>
  <c r="Q124"/>
  <c r="Q125"/>
  <c r="Q126"/>
  <c r="Q127"/>
  <c r="Q128"/>
  <c r="Q129"/>
  <c r="Q122"/>
  <c r="Q131"/>
  <c r="Q132"/>
  <c r="Q133"/>
  <c r="Q134"/>
  <c r="Q135"/>
  <c r="Q136"/>
  <c r="Q137"/>
  <c r="Q138"/>
  <c r="Q139"/>
  <c r="Q140"/>
  <c r="Q141"/>
  <c r="Q142"/>
  <c r="Q130"/>
  <c r="Q144"/>
  <c r="Q145"/>
  <c r="Q146"/>
  <c r="Q147"/>
  <c r="Q148"/>
  <c r="Q149"/>
  <c r="Q150"/>
  <c r="Q151"/>
  <c r="Q152"/>
  <c r="Q153"/>
  <c r="Q143"/>
  <c r="Q155"/>
  <c r="Q156"/>
  <c r="Q157"/>
  <c r="Q154"/>
  <c r="Q5"/>
  <c r="N6"/>
  <c r="N7"/>
  <c r="N8"/>
  <c r="N9"/>
  <c r="N10"/>
  <c r="N11"/>
  <c r="N12"/>
  <c r="N14"/>
  <c r="N15"/>
  <c r="N16"/>
  <c r="N13"/>
  <c r="N18"/>
  <c r="N19"/>
  <c r="N20"/>
  <c r="N17"/>
  <c r="N22"/>
  <c r="N23"/>
  <c r="N24"/>
  <c r="N25"/>
  <c r="N26"/>
  <c r="N27"/>
  <c r="N28"/>
  <c r="N29"/>
  <c r="N30"/>
  <c r="N31"/>
  <c r="N32"/>
  <c r="N33"/>
  <c r="N34"/>
  <c r="N35"/>
  <c r="N21"/>
  <c r="N37"/>
  <c r="N38"/>
  <c r="N39"/>
  <c r="N40"/>
  <c r="N41"/>
  <c r="N42"/>
  <c r="N43"/>
  <c r="N44"/>
  <c r="N45"/>
  <c r="N36"/>
  <c r="N47"/>
  <c r="N48"/>
  <c r="N49"/>
  <c r="N50"/>
  <c r="N51"/>
  <c r="N52"/>
  <c r="N53"/>
  <c r="N54"/>
  <c r="N55"/>
  <c r="N56"/>
  <c r="N57"/>
  <c r="N58"/>
  <c r="N59"/>
  <c r="N60"/>
  <c r="N46"/>
  <c r="N62"/>
  <c r="N63"/>
  <c r="N64"/>
  <c r="N65"/>
  <c r="N66"/>
  <c r="N67"/>
  <c r="N68"/>
  <c r="N61"/>
  <c r="N70"/>
  <c r="N71"/>
  <c r="N72"/>
  <c r="N73"/>
  <c r="N74"/>
  <c r="N69"/>
  <c r="N76"/>
  <c r="N77"/>
  <c r="N78"/>
  <c r="N79"/>
  <c r="N80"/>
  <c r="N81"/>
  <c r="N75"/>
  <c r="N83"/>
  <c r="N84"/>
  <c r="N85"/>
  <c r="N86"/>
  <c r="N87"/>
  <c r="N88"/>
  <c r="N89"/>
  <c r="N90"/>
  <c r="N82"/>
  <c r="N92"/>
  <c r="N93"/>
  <c r="N94"/>
  <c r="N95"/>
  <c r="N96"/>
  <c r="N97"/>
  <c r="N98"/>
  <c r="N99"/>
  <c r="N100"/>
  <c r="N101"/>
  <c r="N102"/>
  <c r="N103"/>
  <c r="N104"/>
  <c r="N91"/>
  <c r="N106"/>
  <c r="N107"/>
  <c r="N108"/>
  <c r="N109"/>
  <c r="N110"/>
  <c r="N111"/>
  <c r="N112"/>
  <c r="N105"/>
  <c r="N114"/>
  <c r="N115"/>
  <c r="N116"/>
  <c r="N117"/>
  <c r="N118"/>
  <c r="N119"/>
  <c r="N120"/>
  <c r="N121"/>
  <c r="N113"/>
  <c r="N123"/>
  <c r="N124"/>
  <c r="N125"/>
  <c r="N126"/>
  <c r="N127"/>
  <c r="N128"/>
  <c r="N129"/>
  <c r="N122"/>
  <c r="N131"/>
  <c r="N132"/>
  <c r="N133"/>
  <c r="N134"/>
  <c r="N135"/>
  <c r="N136"/>
  <c r="N137"/>
  <c r="N138"/>
  <c r="N139"/>
  <c r="N140"/>
  <c r="N141"/>
  <c r="N142"/>
  <c r="N130"/>
  <c r="N144"/>
  <c r="N145"/>
  <c r="N146"/>
  <c r="N147"/>
  <c r="N148"/>
  <c r="N149"/>
  <c r="N150"/>
  <c r="N151"/>
  <c r="N152"/>
  <c r="N153"/>
  <c r="N143"/>
  <c r="N155"/>
  <c r="N156"/>
  <c r="N157"/>
  <c r="N154"/>
  <c r="N5"/>
  <c r="K6"/>
  <c r="K7"/>
  <c r="K8"/>
  <c r="K9"/>
  <c r="K10"/>
  <c r="K11"/>
  <c r="K12"/>
  <c r="K14"/>
  <c r="K15"/>
  <c r="K16"/>
  <c r="K13"/>
  <c r="K18"/>
  <c r="K19"/>
  <c r="K20"/>
  <c r="K17"/>
  <c r="K22"/>
  <c r="K23"/>
  <c r="K24"/>
  <c r="K25"/>
  <c r="K26"/>
  <c r="K27"/>
  <c r="K28"/>
  <c r="K29"/>
  <c r="K30"/>
  <c r="K31"/>
  <c r="K32"/>
  <c r="K33"/>
  <c r="K34"/>
  <c r="K35"/>
  <c r="K21"/>
  <c r="K37"/>
  <c r="K38"/>
  <c r="K39"/>
  <c r="K40"/>
  <c r="K41"/>
  <c r="K42"/>
  <c r="K43"/>
  <c r="K44"/>
  <c r="K45"/>
  <c r="K36"/>
  <c r="K47"/>
  <c r="K48"/>
  <c r="K49"/>
  <c r="K50"/>
  <c r="K51"/>
  <c r="K52"/>
  <c r="K53"/>
  <c r="K54"/>
  <c r="K55"/>
  <c r="K56"/>
  <c r="K57"/>
  <c r="K58"/>
  <c r="K59"/>
  <c r="K60"/>
  <c r="K46"/>
  <c r="K62"/>
  <c r="K63"/>
  <c r="K64"/>
  <c r="K65"/>
  <c r="K66"/>
  <c r="K67"/>
  <c r="K68"/>
  <c r="K61"/>
  <c r="K70"/>
  <c r="K71"/>
  <c r="K72"/>
  <c r="K73"/>
  <c r="K74"/>
  <c r="K69"/>
  <c r="K76"/>
  <c r="K77"/>
  <c r="K78"/>
  <c r="K79"/>
  <c r="K80"/>
  <c r="K81"/>
  <c r="K75"/>
  <c r="K83"/>
  <c r="K84"/>
  <c r="K85"/>
  <c r="K86"/>
  <c r="K87"/>
  <c r="K88"/>
  <c r="K89"/>
  <c r="K90"/>
  <c r="K82"/>
  <c r="K92"/>
  <c r="K93"/>
  <c r="K94"/>
  <c r="K95"/>
  <c r="K96"/>
  <c r="K97"/>
  <c r="K98"/>
  <c r="K99"/>
  <c r="K100"/>
  <c r="K101"/>
  <c r="K102"/>
  <c r="K103"/>
  <c r="K104"/>
  <c r="K91"/>
  <c r="K106"/>
  <c r="K107"/>
  <c r="K108"/>
  <c r="K109"/>
  <c r="K110"/>
  <c r="K111"/>
  <c r="K112"/>
  <c r="K105"/>
  <c r="K114"/>
  <c r="K115"/>
  <c r="K116"/>
  <c r="K117"/>
  <c r="K118"/>
  <c r="K119"/>
  <c r="K120"/>
  <c r="K121"/>
  <c r="K113"/>
  <c r="K123"/>
  <c r="K124"/>
  <c r="K125"/>
  <c r="K126"/>
  <c r="K127"/>
  <c r="K128"/>
  <c r="K129"/>
  <c r="K122"/>
  <c r="K131"/>
  <c r="K132"/>
  <c r="K133"/>
  <c r="K134"/>
  <c r="K135"/>
  <c r="K136"/>
  <c r="K137"/>
  <c r="K138"/>
  <c r="K139"/>
  <c r="K140"/>
  <c r="K141"/>
  <c r="K142"/>
  <c r="K130"/>
  <c r="K144"/>
  <c r="K145"/>
  <c r="K146"/>
  <c r="K147"/>
  <c r="K148"/>
  <c r="K149"/>
  <c r="K150"/>
  <c r="K151"/>
  <c r="K152"/>
  <c r="K153"/>
  <c r="K143"/>
  <c r="K155"/>
  <c r="K156"/>
  <c r="K157"/>
  <c r="K154"/>
  <c r="K5"/>
  <c r="H6"/>
  <c r="H7"/>
  <c r="H8"/>
  <c r="H9"/>
  <c r="H10"/>
  <c r="H11"/>
  <c r="H12"/>
  <c r="H14"/>
  <c r="H15"/>
  <c r="H16"/>
  <c r="H13"/>
  <c r="H18"/>
  <c r="H19"/>
  <c r="H20"/>
  <c r="H17"/>
  <c r="H22"/>
  <c r="H23"/>
  <c r="H24"/>
  <c r="H25"/>
  <c r="H26"/>
  <c r="H27"/>
  <c r="H28"/>
  <c r="H29"/>
  <c r="H30"/>
  <c r="H31"/>
  <c r="H32"/>
  <c r="H33"/>
  <c r="H34"/>
  <c r="H35"/>
  <c r="H21"/>
  <c r="H37"/>
  <c r="H38"/>
  <c r="H39"/>
  <c r="H40"/>
  <c r="H41"/>
  <c r="H42"/>
  <c r="H43"/>
  <c r="H44"/>
  <c r="H45"/>
  <c r="H36"/>
  <c r="H47"/>
  <c r="H48"/>
  <c r="H49"/>
  <c r="H50"/>
  <c r="H51"/>
  <c r="H52"/>
  <c r="H53"/>
  <c r="H54"/>
  <c r="H55"/>
  <c r="H56"/>
  <c r="H57"/>
  <c r="H58"/>
  <c r="H59"/>
  <c r="H60"/>
  <c r="H46"/>
  <c r="H62"/>
  <c r="H63"/>
  <c r="H64"/>
  <c r="H65"/>
  <c r="H66"/>
  <c r="H67"/>
  <c r="H68"/>
  <c r="H61"/>
  <c r="H70"/>
  <c r="H71"/>
  <c r="H72"/>
  <c r="H73"/>
  <c r="H74"/>
  <c r="H69"/>
  <c r="H76"/>
  <c r="H77"/>
  <c r="H78"/>
  <c r="H79"/>
  <c r="H80"/>
  <c r="H81"/>
  <c r="H75"/>
  <c r="H83"/>
  <c r="H84"/>
  <c r="H85"/>
  <c r="H86"/>
  <c r="H87"/>
  <c r="H88"/>
  <c r="H89"/>
  <c r="H90"/>
  <c r="H82"/>
  <c r="H92"/>
  <c r="H93"/>
  <c r="H94"/>
  <c r="H95"/>
  <c r="H96"/>
  <c r="H97"/>
  <c r="H98"/>
  <c r="H99"/>
  <c r="H100"/>
  <c r="H101"/>
  <c r="H102"/>
  <c r="H103"/>
  <c r="H104"/>
  <c r="H91"/>
  <c r="H106"/>
  <c r="H107"/>
  <c r="H108"/>
  <c r="H109"/>
  <c r="H110"/>
  <c r="H111"/>
  <c r="H112"/>
  <c r="H105"/>
  <c r="H114"/>
  <c r="H115"/>
  <c r="H116"/>
  <c r="H117"/>
  <c r="H118"/>
  <c r="H119"/>
  <c r="H120"/>
  <c r="H121"/>
  <c r="H113"/>
  <c r="H123"/>
  <c r="H124"/>
  <c r="H125"/>
  <c r="H126"/>
  <c r="H127"/>
  <c r="H128"/>
  <c r="H129"/>
  <c r="H122"/>
  <c r="H131"/>
  <c r="H132"/>
  <c r="H133"/>
  <c r="H134"/>
  <c r="H135"/>
  <c r="H136"/>
  <c r="H137"/>
  <c r="H138"/>
  <c r="H139"/>
  <c r="H140"/>
  <c r="H141"/>
  <c r="H142"/>
  <c r="H130"/>
  <c r="H144"/>
  <c r="H145"/>
  <c r="H146"/>
  <c r="H147"/>
  <c r="H148"/>
  <c r="H149"/>
  <c r="H150"/>
  <c r="H151"/>
  <c r="H152"/>
  <c r="H153"/>
  <c r="H143"/>
  <c r="H155"/>
  <c r="H156"/>
  <c r="H157"/>
  <c r="H154"/>
  <c r="H5"/>
  <c r="E6"/>
  <c r="E7"/>
  <c r="E8"/>
  <c r="E9"/>
  <c r="E10"/>
  <c r="E11"/>
  <c r="E12"/>
  <c r="E14"/>
  <c r="E15"/>
  <c r="E16"/>
  <c r="E13"/>
  <c r="E18"/>
  <c r="E19"/>
  <c r="E20"/>
  <c r="E17"/>
  <c r="E22"/>
  <c r="E23"/>
  <c r="E24"/>
  <c r="E25"/>
  <c r="E26"/>
  <c r="E27"/>
  <c r="E28"/>
  <c r="E29"/>
  <c r="E30"/>
  <c r="E31"/>
  <c r="E32"/>
  <c r="E33"/>
  <c r="E34"/>
  <c r="E35"/>
  <c r="E21"/>
  <c r="E37"/>
  <c r="E38"/>
  <c r="E39"/>
  <c r="E40"/>
  <c r="E41"/>
  <c r="E42"/>
  <c r="E43"/>
  <c r="E44"/>
  <c r="E45"/>
  <c r="E36"/>
  <c r="E47"/>
  <c r="E48"/>
  <c r="E49"/>
  <c r="E50"/>
  <c r="E51"/>
  <c r="E52"/>
  <c r="E53"/>
  <c r="E54"/>
  <c r="E55"/>
  <c r="E56"/>
  <c r="E57"/>
  <c r="E58"/>
  <c r="E59"/>
  <c r="E60"/>
  <c r="E46"/>
  <c r="E62"/>
  <c r="E63"/>
  <c r="E64"/>
  <c r="E65"/>
  <c r="E66"/>
  <c r="E67"/>
  <c r="E68"/>
  <c r="E70"/>
  <c r="E71"/>
  <c r="E72"/>
  <c r="E73"/>
  <c r="E74"/>
  <c r="E69"/>
  <c r="E76"/>
  <c r="E77"/>
  <c r="E78"/>
  <c r="E79"/>
  <c r="E80"/>
  <c r="E81"/>
  <c r="E75"/>
  <c r="E83"/>
  <c r="E84"/>
  <c r="E85"/>
  <c r="E86"/>
  <c r="E87"/>
  <c r="E88"/>
  <c r="E89"/>
  <c r="E90"/>
  <c r="E82"/>
  <c r="E92"/>
  <c r="E93"/>
  <c r="E94"/>
  <c r="E95"/>
  <c r="E96"/>
  <c r="E97"/>
  <c r="E98"/>
  <c r="E99"/>
  <c r="E100"/>
  <c r="E101"/>
  <c r="E102"/>
  <c r="E103"/>
  <c r="E104"/>
  <c r="E91"/>
  <c r="E106"/>
  <c r="E107"/>
  <c r="E108"/>
  <c r="E109"/>
  <c r="E110"/>
  <c r="E111"/>
  <c r="E112"/>
  <c r="E105"/>
  <c r="E114"/>
  <c r="E115"/>
  <c r="E116"/>
  <c r="E117"/>
  <c r="E118"/>
  <c r="E119"/>
  <c r="E120"/>
  <c r="E121"/>
  <c r="E113"/>
  <c r="E123"/>
  <c r="E124"/>
  <c r="E125"/>
  <c r="E126"/>
  <c r="E127"/>
  <c r="E128"/>
  <c r="E129"/>
  <c r="E122"/>
  <c r="E131"/>
  <c r="E132"/>
  <c r="E133"/>
  <c r="E134"/>
  <c r="E135"/>
  <c r="E136"/>
  <c r="E137"/>
  <c r="E138"/>
  <c r="E139"/>
  <c r="E140"/>
  <c r="E141"/>
  <c r="E142"/>
  <c r="E130"/>
  <c r="E144"/>
  <c r="E145"/>
  <c r="E146"/>
  <c r="E147"/>
  <c r="E148"/>
  <c r="E149"/>
  <c r="E150"/>
  <c r="E151"/>
  <c r="E152"/>
  <c r="E153"/>
  <c r="E143"/>
  <c r="E155"/>
  <c r="E156"/>
  <c r="E157"/>
  <c r="E154"/>
  <c r="E5"/>
  <c r="D4"/>
  <c r="E4" s="1"/>
  <c r="V4"/>
  <c r="W4" s="1"/>
  <c r="S4"/>
  <c r="T4" s="1"/>
  <c r="P4"/>
  <c r="Q4" s="1"/>
  <c r="M4"/>
  <c r="N4" s="1"/>
  <c r="J4"/>
  <c r="K4" s="1"/>
  <c r="G4"/>
  <c r="H4" s="1"/>
  <c r="D77" i="3" l="1"/>
  <c r="E77" s="1"/>
  <c r="D47" i="2"/>
  <c r="E47" s="1"/>
  <c r="E61" i="1"/>
  <c r="D158"/>
  <c r="E158" s="1"/>
  <c r="J158"/>
  <c r="M158"/>
  <c r="N158" s="1"/>
  <c r="S158"/>
  <c r="T158" s="1"/>
  <c r="G158"/>
  <c r="H158" s="1"/>
  <c r="K158"/>
  <c r="P158"/>
  <c r="Q158" s="1"/>
  <c r="V158"/>
  <c r="W158" s="1"/>
</calcChain>
</file>

<file path=xl/sharedStrings.xml><?xml version="1.0" encoding="utf-8"?>
<sst xmlns="http://schemas.openxmlformats.org/spreadsheetml/2006/main" count="553" uniqueCount="230">
  <si>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</si>
  <si>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</si>
  <si>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</si>
  <si>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</si>
  <si>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</si>
  <si>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</si>
  <si>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</si>
  <si>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</si>
  <si>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</si>
  <si>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</si>
  <si>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МИ</t>
  </si>
  <si>
    <t>ПИ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</si>
  <si>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</si>
  <si>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</si>
  <si>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</si>
  <si>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</si>
  <si>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</si>
  <si>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</si>
  <si>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</si>
  <si>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</si>
  <si>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</si>
  <si>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</si>
  <si>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</si>
  <si>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</si>
  <si>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</si>
  <si>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</si>
  <si>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</si>
  <si>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</si>
  <si>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</si>
  <si>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</si>
  <si>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</si>
  <si>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</si>
  <si>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</si>
  <si>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</si>
  <si>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</si>
  <si>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</si>
  <si>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</si>
  <si>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</si>
  <si>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</si>
  <si>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</si>
  <si>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</si>
  <si>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</si>
  <si>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</si>
  <si>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</si>
  <si>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</si>
  <si>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 xml:space="preserve">41.03.01 </t>
  </si>
  <si>
    <t>Зарубежное регионоведение</t>
  </si>
  <si>
    <t xml:space="preserve">41.04.01 </t>
  </si>
  <si>
    <t xml:space="preserve">43.04.02 </t>
  </si>
  <si>
    <t>Туризм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</si>
  <si>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</si>
  <si>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</si>
  <si>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</si>
  <si>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</si>
  <si>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</si>
  <si>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</si>
  <si>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</si>
  <si>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</si>
  <si>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</si>
  <si>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</si>
  <si>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</si>
  <si>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</si>
  <si>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</si>
  <si>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</si>
  <si>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</si>
  <si>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 xml:space="preserve">44.03.01 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</si>
  <si>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</si>
  <si>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</si>
  <si>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</si>
  <si>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</si>
  <si>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</si>
  <si>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</si>
  <si>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</si>
  <si>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 xml:space="preserve">39.03.03 </t>
  </si>
  <si>
    <t>Организация работы с молодежью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</si>
  <si>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</si>
  <si>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</si>
  <si>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</si>
  <si>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</si>
  <si>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</si>
  <si>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</si>
  <si>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</si>
  <si>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Землеустройство и кадастры</t>
  </si>
  <si>
    <t>35.03.02</t>
  </si>
  <si>
    <t xml:space="preserve"> Технология лесозаготовительных и деревоперерабатывающих производств</t>
  </si>
  <si>
    <t xml:space="preserve">41.03.04 </t>
  </si>
  <si>
    <t>Политология</t>
  </si>
  <si>
    <t>46.03.01</t>
  </si>
  <si>
    <t xml:space="preserve"> История</t>
  </si>
  <si>
    <t xml:space="preserve">46.04.01 </t>
  </si>
  <si>
    <t>История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</si>
  <si>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</si>
  <si>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</si>
  <si>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</si>
  <si>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</si>
  <si>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</si>
  <si>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</si>
  <si>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>Физическая культура</t>
  </si>
  <si>
    <t xml:space="preserve">49.04.02 </t>
  </si>
  <si>
    <t xml:space="preserve">49.04.03 </t>
  </si>
  <si>
    <t>Спорт</t>
  </si>
  <si>
    <t xml:space="preserve">43.03.01 </t>
  </si>
  <si>
    <t>Сервис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</si>
  <si>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</si>
  <si>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</si>
  <si>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</si>
  <si>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</si>
  <si>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</si>
  <si>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</si>
  <si>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</si>
  <si>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>51.04.01</t>
  </si>
  <si>
    <t>51.04.02</t>
  </si>
  <si>
    <t xml:space="preserve"> Народная художественная культура</t>
  </si>
  <si>
    <t xml:space="preserve">52.05.04 </t>
  </si>
  <si>
    <t>Литературное творчество</t>
  </si>
  <si>
    <t>ИЯиКН СВ РФ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</si>
  <si>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</si>
  <si>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</si>
  <si>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</si>
  <si>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</si>
  <si>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</si>
  <si>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</si>
  <si>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</si>
  <si>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</si>
  <si>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</si>
  <si>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</si>
  <si>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</si>
  <si>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</si>
  <si>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</si>
  <si>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</si>
  <si>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</si>
  <si>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44.04.02 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</si>
  <si>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</si>
  <si>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</si>
  <si>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</si>
  <si>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</si>
  <si>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</si>
  <si>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</si>
  <si>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</si>
  <si>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</si>
  <si>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</si>
  <si>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</si>
  <si>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</si>
  <si>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</si>
  <si>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Радиофизика</t>
  </si>
  <si>
    <t xml:space="preserve"> Радиотехника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</si>
  <si>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</si>
  <si>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</si>
  <si>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</si>
  <si>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 xml:space="preserve"> Машиностроение</t>
  </si>
  <si>
    <t xml:space="preserve"> 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</si>
  <si>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</si>
  <si>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</si>
  <si>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</si>
  <si>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</si>
  <si>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</si>
  <si>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</si>
  <si>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</si>
  <si>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</si>
  <si>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</si>
  <si>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</si>
  <si>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38.04.03</t>
  </si>
  <si>
    <t xml:space="preserve"> Управление персоналом</t>
  </si>
  <si>
    <t>38.04.04</t>
  </si>
  <si>
    <t xml:space="preserve"> Государственное и муниципальное управление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</si>
  <si>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</si>
  <si>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</si>
  <si>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</si>
  <si>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</si>
  <si>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</si>
  <si>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</si>
  <si>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>Контрольные цифры приема 2017г.</t>
  </si>
  <si>
    <t>Контрольные цифры приема 2016г.</t>
  </si>
  <si>
    <t>Контрольные цифры приема 2015г.</t>
  </si>
  <si>
    <t>Контрольные цифры приема 2014г.</t>
  </si>
  <si>
    <t>Контрольные цифры приема 2013г.</t>
  </si>
  <si>
    <t>Контрольные цифры приема 2012г.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</si>
  <si>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</si>
  <si>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</si>
  <si>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</si>
  <si>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</si>
  <si>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</si>
  <si>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</si>
  <si>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</si>
  <si>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</si>
  <si>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2012 по 2017гг.</t>
  </si>
  <si>
    <t>Количество вакантных бюджетных мест</t>
  </si>
  <si>
    <t>Количество вакантных бюджетных мест в СВФУ (РФ) на 26.03.2018г. Очная форма обучения</t>
  </si>
  <si>
    <t>ИЯКН СВ РФ</t>
  </si>
  <si>
    <t xml:space="preserve"> Строительство</t>
  </si>
  <si>
    <t xml:space="preserve"> Горное дело</t>
  </si>
  <si>
    <t xml:space="preserve"> Инфокоммуникационные технологии и системы связи</t>
  </si>
  <si>
    <t>39.03.02</t>
  </si>
  <si>
    <t>46.04.01</t>
  </si>
  <si>
    <t xml:space="preserve">51.03.01 </t>
  </si>
  <si>
    <t>Культурология</t>
  </si>
  <si>
    <t xml:space="preserve">51.04.01 </t>
  </si>
  <si>
    <t xml:space="preserve">49.03.01 </t>
  </si>
  <si>
    <t xml:space="preserve">44.03.02 </t>
  </si>
  <si>
    <t>42.04.02</t>
  </si>
  <si>
    <t>Радиотехника</t>
  </si>
  <si>
    <t>Машиностроение</t>
  </si>
  <si>
    <t xml:space="preserve">38.03.01 </t>
  </si>
  <si>
    <t>Количество вакантных бюджетных мест в СВФУ (РФ) на 26.03.2018г. Заочная форма обучения</t>
  </si>
  <si>
    <t>Количество вакантных бюджетных мест в СВФУ (РС(Я)) на 26.03.2018г. Очная форма обучения</t>
  </si>
  <si>
    <t xml:space="preserve"> 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</si>
  <si>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</si>
  <si>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 xml:space="preserve"> Наземные транспортно-технологические комплексы</t>
  </si>
  <si>
    <t xml:space="preserve"> Эксплуатация транспортно-технологических машин и комплексов</t>
  </si>
  <si>
    <t xml:space="preserve"> Нефтегазовое дело</t>
  </si>
  <si>
    <t xml:space="preserve"> Прикладная математика и информатика</t>
  </si>
  <si>
    <t>Прикладная информатика</t>
  </si>
  <si>
    <t>44.05.01</t>
  </si>
  <si>
    <t xml:space="preserve"> Педагогика и психология девиантного поведения</t>
  </si>
  <si>
    <t>39.03.03</t>
  </si>
  <si>
    <t xml:space="preserve"> Организация работы с молодежью</t>
  </si>
  <si>
    <t>51.03.02</t>
  </si>
  <si>
    <t>32.05.01</t>
  </si>
  <si>
    <t xml:space="preserve"> Медико-профилактическое дело</t>
  </si>
  <si>
    <t xml:space="preserve">42.03.01 </t>
  </si>
  <si>
    <t>Реклама и связи с общественностью</t>
  </si>
  <si>
    <t xml:space="preserve">42.03.02 </t>
  </si>
  <si>
    <t>38.03.02</t>
  </si>
  <si>
    <t xml:space="preserve">38.04.02 </t>
  </si>
  <si>
    <t>Юриспруденция</t>
  </si>
  <si>
    <t xml:space="preserve">40.03.01 </t>
  </si>
  <si>
    <t xml:space="preserve">45.04.02 </t>
  </si>
  <si>
    <t>38.04.01</t>
  </si>
  <si>
    <t>Количество вакантных бюджетных мест в СВФУ (РФ) на 26.03.2018г. Очно-заочная форма обучения</t>
  </si>
  <si>
    <t>Контрольные цифры приема с 2015 по 2017гг.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</si>
</sst>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4" xfId="0" applyBorder="1" applyAlignment="1">
      <alignment vertical="center" wrapText="1"/>
    </xf>
    <xf numFmtId="164" fontId="0" fillId="0" borderId="1" xfId="0" applyNumberFormat="1" applyBorder="1"/>
    <xf numFmtId="164" fontId="0" fillId="0" borderId="0" xfId="0" applyNumberFormat="1"/>
    <xf numFmtId="0" fontId="0" fillId="0" borderId="4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/>
    <xf numFmtId="0" fontId="0" fillId="0" borderId="4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topLeftCell="A148" workbookViewId="0">
      <selection activeCell="A75" sqref="A75:B75"/>
    </sheetView>
  </sheetViews>
  <sheetFormatPr defaultRowHeight="15"/>
  <cols>
    <col min="1" max="1" width="7.85546875" style="8" customWidth="1"/>
    <col min="2" max="2" width="43.85546875" customWidth="1"/>
    <col min="3" max="7" width="4.7109375" customWidth="1"/>
    <col min="8" max="8" width="3.85546875" customWidth="1"/>
    <col min="9" max="10" width="4.7109375" customWidth="1"/>
    <col min="11" max="11" width="3.7109375" customWidth="1"/>
    <col min="12" max="13" width="4.7109375" customWidth="1"/>
    <col min="14" max="14" width="4.28515625" customWidth="1"/>
    <col min="15" max="16" width="4.7109375" customWidth="1"/>
    <col min="17" max="23" width="3.85546875" customWidth="1"/>
  </cols>
  <sheetData>
    <row r="1" spans="1:23">
      <c r="A1" s="39" t="s">
        <v>187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>
      <c r="A2" s="41" t="s">
        <v>17</v>
      </c>
      <c r="B2" s="42" t="s">
        <v>18</v>
      </c>
      <c r="C2" s="40" t="s">
        <v>177</v>
      </c>
      <c r="D2" s="40"/>
      <c r="E2" s="40"/>
      <c r="F2" s="40" t="s">
        <v>178</v>
      </c>
      <c r="G2" s="40"/>
      <c r="H2" s="40"/>
      <c r="I2" s="40" t="s">
        <v>179</v>
      </c>
      <c r="J2" s="40"/>
      <c r="K2" s="40"/>
      <c r="L2" s="40" t="s">
        <v>180</v>
      </c>
      <c r="M2" s="40"/>
      <c r="N2" s="40"/>
      <c r="O2" s="40" t="s">
        <v>181</v>
      </c>
      <c r="P2" s="40"/>
      <c r="Q2" s="40"/>
      <c r="R2" s="40" t="s">
        <v>182</v>
      </c>
      <c r="S2" s="40"/>
      <c r="T2" s="40"/>
      <c r="U2" s="40" t="s">
        <v>183</v>
      </c>
      <c r="V2" s="40"/>
      <c r="W2" s="40"/>
    </row>
    <row r="3" spans="1:23" ht="196.5" customHeight="1">
      <c r="A3" s="41"/>
      <c r="B3" s="43"/>
      <c r="C3" s="16" t="s">
        <v>184</v>
      </c>
      <c r="D3" s="9" t="s">
        <v>185</v>
      </c>
      <c r="E3" s="17" t="s">
        <v>186</v>
      </c>
      <c r="F3" s="16" t="s">
        <v>184</v>
      </c>
      <c r="G3" s="9" t="s">
        <v>171</v>
      </c>
      <c r="H3" s="17" t="s">
        <v>186</v>
      </c>
      <c r="I3" s="16" t="s">
        <v>184</v>
      </c>
      <c r="J3" s="9" t="s">
        <v>172</v>
      </c>
      <c r="K3" s="17" t="s">
        <v>186</v>
      </c>
      <c r="L3" s="16" t="s">
        <v>184</v>
      </c>
      <c r="M3" s="9" t="s">
        <v>173</v>
      </c>
      <c r="N3" s="17" t="s">
        <v>186</v>
      </c>
      <c r="O3" s="16" t="s">
        <v>184</v>
      </c>
      <c r="P3" s="9" t="s">
        <v>174</v>
      </c>
      <c r="Q3" s="17" t="s">
        <v>186</v>
      </c>
      <c r="R3" s="16" t="s">
        <v>184</v>
      </c>
      <c r="S3" s="9" t="s">
        <v>175</v>
      </c>
      <c r="T3" s="17" t="s">
        <v>186</v>
      </c>
      <c r="U3" s="16" t="s">
        <v>184</v>
      </c>
      <c r="V3" s="9" t="s">
        <v>176</v>
      </c>
      <c r="W3" s="17" t="s">
        <v>186</v>
      </c>
    </row>
    <row r="4" spans="1:23">
      <c r="A4" s="44" t="s">
        <v>0</v>
      </c>
      <c r="B4" s="45"/>
      <c r="C4" s="10">
        <v>458</v>
      </c>
      <c r="D4" s="10">
        <f>SUM(D5:D12)</f>
        <v>532</v>
      </c>
      <c r="E4" s="10">
        <f>D4-C4</f>
        <v>74</v>
      </c>
      <c r="F4" s="10">
        <v>96</v>
      </c>
      <c r="G4" s="10">
        <f>SUM(G5:G12)</f>
        <v>94</v>
      </c>
      <c r="H4" s="10">
        <f>G4-F4</f>
        <v>-2</v>
      </c>
      <c r="I4" s="10">
        <v>120</v>
      </c>
      <c r="J4" s="10">
        <f>SUM(J5:J12)</f>
        <v>122</v>
      </c>
      <c r="K4" s="10">
        <f>J4-I4</f>
        <v>2</v>
      </c>
      <c r="L4" s="10">
        <v>127</v>
      </c>
      <c r="M4" s="10">
        <f>SUM(M5:M12)</f>
        <v>148</v>
      </c>
      <c r="N4" s="10">
        <f>M4-L4</f>
        <v>21</v>
      </c>
      <c r="O4" s="10">
        <v>115</v>
      </c>
      <c r="P4" s="10">
        <f>SUM(P5:P12)</f>
        <v>168</v>
      </c>
      <c r="Q4" s="10">
        <f>P4-O4</f>
        <v>53</v>
      </c>
      <c r="R4" s="10">
        <v>0</v>
      </c>
      <c r="S4" s="10">
        <f>SUM(S5:S12)</f>
        <v>0</v>
      </c>
      <c r="T4" s="10">
        <f>S4-R4</f>
        <v>0</v>
      </c>
      <c r="U4" s="10">
        <v>0</v>
      </c>
      <c r="V4" s="10">
        <f>SUM(V5:V12)</f>
        <v>0</v>
      </c>
      <c r="W4" s="10">
        <f>V4-U4</f>
        <v>0</v>
      </c>
    </row>
    <row r="5" spans="1:23">
      <c r="A5" s="1">
        <v>36958</v>
      </c>
      <c r="B5" s="2" t="s">
        <v>19</v>
      </c>
      <c r="C5" s="6">
        <v>55</v>
      </c>
      <c r="D5" s="6">
        <v>74</v>
      </c>
      <c r="E5" s="18">
        <f>D5-C5</f>
        <v>19</v>
      </c>
      <c r="F5" s="6">
        <v>8</v>
      </c>
      <c r="G5" s="6">
        <v>9</v>
      </c>
      <c r="H5" s="18">
        <f>G5-F5</f>
        <v>1</v>
      </c>
      <c r="I5" s="6">
        <v>10</v>
      </c>
      <c r="J5" s="12">
        <v>10</v>
      </c>
      <c r="K5" s="18">
        <f>J5-I5</f>
        <v>0</v>
      </c>
      <c r="L5" s="6">
        <v>11</v>
      </c>
      <c r="M5" s="15">
        <v>15</v>
      </c>
      <c r="N5" s="18">
        <f>M5-L5</f>
        <v>4</v>
      </c>
      <c r="O5" s="6">
        <v>26</v>
      </c>
      <c r="P5" s="15">
        <v>40</v>
      </c>
      <c r="Q5" s="18">
        <f>P5-O5</f>
        <v>14</v>
      </c>
      <c r="R5" s="6">
        <v>0</v>
      </c>
      <c r="S5" s="6"/>
      <c r="T5" s="18">
        <f>S5-R5</f>
        <v>0</v>
      </c>
      <c r="U5" s="6">
        <v>0</v>
      </c>
      <c r="V5" s="6"/>
      <c r="W5" s="18">
        <f>V5-U5</f>
        <v>0</v>
      </c>
    </row>
    <row r="6" spans="1:23">
      <c r="A6" s="1">
        <v>36989</v>
      </c>
      <c r="B6" s="2" t="s">
        <v>19</v>
      </c>
      <c r="C6" s="6">
        <v>4</v>
      </c>
      <c r="D6" s="6">
        <v>5</v>
      </c>
      <c r="E6" s="18">
        <f t="shared" ref="E6:E68" si="0">D6-C6</f>
        <v>1</v>
      </c>
      <c r="F6" s="6">
        <v>0</v>
      </c>
      <c r="G6" s="6">
        <v>0</v>
      </c>
      <c r="H6" s="18">
        <f t="shared" ref="H6:H68" si="1">G6-F6</f>
        <v>0</v>
      </c>
      <c r="I6" s="6">
        <v>4</v>
      </c>
      <c r="J6" s="12">
        <v>5</v>
      </c>
      <c r="K6" s="18">
        <f t="shared" ref="K6:K68" si="2">J6-I6</f>
        <v>1</v>
      </c>
      <c r="L6" s="6">
        <v>0</v>
      </c>
      <c r="M6" s="15">
        <v>0</v>
      </c>
      <c r="N6" s="18">
        <f t="shared" ref="N6:N68" si="3">M6-L6</f>
        <v>0</v>
      </c>
      <c r="O6" s="6">
        <v>0</v>
      </c>
      <c r="P6" s="15">
        <v>0</v>
      </c>
      <c r="Q6" s="18">
        <f t="shared" ref="Q6:Q68" si="4">P6-O6</f>
        <v>0</v>
      </c>
      <c r="R6" s="6">
        <v>0</v>
      </c>
      <c r="S6" s="6"/>
      <c r="T6" s="18">
        <f t="shared" ref="T6:T68" si="5">S6-R6</f>
        <v>0</v>
      </c>
      <c r="U6" s="6">
        <v>0</v>
      </c>
      <c r="V6" s="6"/>
      <c r="W6" s="18">
        <f t="shared" ref="W6:W68" si="6">V6-U6</f>
        <v>0</v>
      </c>
    </row>
    <row r="7" spans="1:23" ht="43.5" customHeight="1">
      <c r="A7" s="1">
        <v>37384</v>
      </c>
      <c r="B7" s="2" t="s">
        <v>20</v>
      </c>
      <c r="C7" s="6">
        <v>45</v>
      </c>
      <c r="D7" s="6">
        <v>48</v>
      </c>
      <c r="E7" s="18">
        <f t="shared" si="0"/>
        <v>3</v>
      </c>
      <c r="F7" s="6">
        <v>16</v>
      </c>
      <c r="G7" s="6">
        <v>16</v>
      </c>
      <c r="H7" s="18">
        <f t="shared" si="1"/>
        <v>0</v>
      </c>
      <c r="I7" s="6">
        <v>10</v>
      </c>
      <c r="J7" s="12">
        <v>12</v>
      </c>
      <c r="K7" s="18">
        <f t="shared" si="2"/>
        <v>2</v>
      </c>
      <c r="L7" s="6">
        <v>19</v>
      </c>
      <c r="M7" s="15">
        <v>20</v>
      </c>
      <c r="N7" s="18">
        <f t="shared" si="3"/>
        <v>1</v>
      </c>
      <c r="O7" s="6">
        <v>0</v>
      </c>
      <c r="P7" s="15">
        <v>0</v>
      </c>
      <c r="Q7" s="18">
        <f t="shared" si="4"/>
        <v>0</v>
      </c>
      <c r="R7" s="6">
        <v>0</v>
      </c>
      <c r="S7" s="6"/>
      <c r="T7" s="18">
        <f t="shared" si="5"/>
        <v>0</v>
      </c>
      <c r="U7" s="6">
        <v>0</v>
      </c>
      <c r="V7" s="6"/>
      <c r="W7" s="18">
        <f t="shared" si="6"/>
        <v>0</v>
      </c>
    </row>
    <row r="8" spans="1:23" ht="30">
      <c r="A8" s="1">
        <v>37338</v>
      </c>
      <c r="B8" s="2" t="s">
        <v>21</v>
      </c>
      <c r="C8" s="6">
        <v>95</v>
      </c>
      <c r="D8" s="6">
        <v>113</v>
      </c>
      <c r="E8" s="18">
        <f t="shared" si="0"/>
        <v>18</v>
      </c>
      <c r="F8" s="6">
        <v>20</v>
      </c>
      <c r="G8" s="6">
        <v>20</v>
      </c>
      <c r="H8" s="18">
        <f t="shared" si="1"/>
        <v>0</v>
      </c>
      <c r="I8" s="6">
        <v>24</v>
      </c>
      <c r="J8" s="12">
        <v>25</v>
      </c>
      <c r="K8" s="18">
        <f t="shared" si="2"/>
        <v>1</v>
      </c>
      <c r="L8" s="6">
        <v>28</v>
      </c>
      <c r="M8" s="15">
        <v>33</v>
      </c>
      <c r="N8" s="18">
        <f t="shared" si="3"/>
        <v>5</v>
      </c>
      <c r="O8" s="6">
        <v>23</v>
      </c>
      <c r="P8" s="15">
        <v>35</v>
      </c>
      <c r="Q8" s="18">
        <f t="shared" si="4"/>
        <v>12</v>
      </c>
      <c r="R8" s="6">
        <v>0</v>
      </c>
      <c r="S8" s="6"/>
      <c r="T8" s="18">
        <f t="shared" si="5"/>
        <v>0</v>
      </c>
      <c r="U8" s="6">
        <v>0</v>
      </c>
      <c r="V8" s="6"/>
      <c r="W8" s="18">
        <f t="shared" si="6"/>
        <v>0</v>
      </c>
    </row>
    <row r="9" spans="1:23" ht="30">
      <c r="A9" s="1">
        <v>37703</v>
      </c>
      <c r="B9" s="2" t="s">
        <v>22</v>
      </c>
      <c r="C9" s="6">
        <v>167</v>
      </c>
      <c r="D9" s="6">
        <v>196</v>
      </c>
      <c r="E9" s="18">
        <f t="shared" si="0"/>
        <v>29</v>
      </c>
      <c r="F9" s="6">
        <v>24</v>
      </c>
      <c r="G9" s="6">
        <v>21</v>
      </c>
      <c r="H9" s="18">
        <f t="shared" si="1"/>
        <v>-3</v>
      </c>
      <c r="I9" s="6">
        <v>45</v>
      </c>
      <c r="J9" s="12">
        <v>45</v>
      </c>
      <c r="K9" s="18">
        <f t="shared" si="2"/>
        <v>0</v>
      </c>
      <c r="L9" s="6">
        <v>48</v>
      </c>
      <c r="M9" s="15">
        <v>60</v>
      </c>
      <c r="N9" s="18">
        <f t="shared" si="3"/>
        <v>12</v>
      </c>
      <c r="O9" s="6">
        <v>50</v>
      </c>
      <c r="P9" s="15">
        <v>70</v>
      </c>
      <c r="Q9" s="18">
        <f t="shared" si="4"/>
        <v>20</v>
      </c>
      <c r="R9" s="6">
        <v>0</v>
      </c>
      <c r="S9" s="6"/>
      <c r="T9" s="18">
        <f t="shared" si="5"/>
        <v>0</v>
      </c>
      <c r="U9" s="6">
        <v>0</v>
      </c>
      <c r="V9" s="6"/>
      <c r="W9" s="18">
        <f t="shared" si="6"/>
        <v>0</v>
      </c>
    </row>
    <row r="10" spans="1:23" ht="30">
      <c r="A10" s="1" t="s">
        <v>23</v>
      </c>
      <c r="B10" s="2" t="s">
        <v>24</v>
      </c>
      <c r="C10" s="6">
        <v>16</v>
      </c>
      <c r="D10" s="6">
        <v>15</v>
      </c>
      <c r="E10" s="18">
        <f t="shared" si="0"/>
        <v>-1</v>
      </c>
      <c r="F10" s="6">
        <v>7</v>
      </c>
      <c r="G10" s="6">
        <v>7</v>
      </c>
      <c r="H10" s="18">
        <f t="shared" si="1"/>
        <v>0</v>
      </c>
      <c r="I10" s="6">
        <v>9</v>
      </c>
      <c r="J10" s="12">
        <v>8</v>
      </c>
      <c r="K10" s="18">
        <f t="shared" si="2"/>
        <v>-1</v>
      </c>
      <c r="L10" s="6">
        <v>0</v>
      </c>
      <c r="M10" s="15">
        <v>0</v>
      </c>
      <c r="N10" s="18">
        <f t="shared" si="3"/>
        <v>0</v>
      </c>
      <c r="O10" s="6">
        <v>0</v>
      </c>
      <c r="P10" s="15">
        <v>0</v>
      </c>
      <c r="Q10" s="18">
        <f t="shared" si="4"/>
        <v>0</v>
      </c>
      <c r="R10" s="6">
        <v>0</v>
      </c>
      <c r="S10" s="6"/>
      <c r="T10" s="18">
        <f t="shared" si="5"/>
        <v>0</v>
      </c>
      <c r="U10" s="6">
        <v>0</v>
      </c>
      <c r="V10" s="6"/>
      <c r="W10" s="18">
        <f t="shared" si="6"/>
        <v>0</v>
      </c>
    </row>
    <row r="11" spans="1:23" ht="17.25" customHeight="1">
      <c r="A11" s="1" t="s">
        <v>25</v>
      </c>
      <c r="B11" s="3" t="s">
        <v>26</v>
      </c>
      <c r="C11" s="6">
        <v>66</v>
      </c>
      <c r="D11" s="6">
        <v>72</v>
      </c>
      <c r="E11" s="18">
        <f t="shared" si="0"/>
        <v>6</v>
      </c>
      <c r="F11" s="6">
        <v>15</v>
      </c>
      <c r="G11" s="6">
        <v>15</v>
      </c>
      <c r="H11" s="18">
        <f t="shared" si="1"/>
        <v>0</v>
      </c>
      <c r="I11" s="6">
        <v>14</v>
      </c>
      <c r="J11" s="12">
        <v>14</v>
      </c>
      <c r="K11" s="18">
        <f t="shared" si="2"/>
        <v>0</v>
      </c>
      <c r="L11" s="6">
        <v>21</v>
      </c>
      <c r="M11" s="15">
        <v>20</v>
      </c>
      <c r="N11" s="18">
        <f t="shared" si="3"/>
        <v>-1</v>
      </c>
      <c r="O11" s="6">
        <v>16</v>
      </c>
      <c r="P11" s="15">
        <v>23</v>
      </c>
      <c r="Q11" s="18">
        <f t="shared" si="4"/>
        <v>7</v>
      </c>
      <c r="R11" s="6">
        <v>0</v>
      </c>
      <c r="S11" s="6"/>
      <c r="T11" s="18">
        <f t="shared" si="5"/>
        <v>0</v>
      </c>
      <c r="U11" s="6">
        <v>0</v>
      </c>
      <c r="V11" s="6"/>
      <c r="W11" s="18">
        <f t="shared" si="6"/>
        <v>0</v>
      </c>
    </row>
    <row r="12" spans="1:23" ht="17.25" customHeight="1">
      <c r="A12" s="1" t="s">
        <v>27</v>
      </c>
      <c r="B12" s="3" t="s">
        <v>26</v>
      </c>
      <c r="C12" s="6">
        <v>10</v>
      </c>
      <c r="D12" s="6">
        <v>9</v>
      </c>
      <c r="E12" s="18">
        <f t="shared" si="0"/>
        <v>-1</v>
      </c>
      <c r="F12" s="6">
        <v>6</v>
      </c>
      <c r="G12" s="6">
        <v>6</v>
      </c>
      <c r="H12" s="18">
        <f t="shared" si="1"/>
        <v>0</v>
      </c>
      <c r="I12" s="6">
        <v>4</v>
      </c>
      <c r="J12" s="12">
        <v>3</v>
      </c>
      <c r="K12" s="18">
        <f t="shared" si="2"/>
        <v>-1</v>
      </c>
      <c r="L12" s="6">
        <v>0</v>
      </c>
      <c r="M12" s="15">
        <v>0</v>
      </c>
      <c r="N12" s="18">
        <f t="shared" si="3"/>
        <v>0</v>
      </c>
      <c r="O12" s="6">
        <v>0</v>
      </c>
      <c r="P12" s="15">
        <v>0</v>
      </c>
      <c r="Q12" s="18">
        <f t="shared" si="4"/>
        <v>0</v>
      </c>
      <c r="R12" s="6">
        <v>0</v>
      </c>
      <c r="S12" s="6"/>
      <c r="T12" s="18">
        <f t="shared" si="5"/>
        <v>0</v>
      </c>
      <c r="U12" s="6">
        <v>0</v>
      </c>
      <c r="V12" s="6"/>
      <c r="W12" s="18">
        <f t="shared" si="6"/>
        <v>0</v>
      </c>
    </row>
    <row r="13" spans="1:23">
      <c r="A13" s="37" t="s">
        <v>1</v>
      </c>
      <c r="B13" s="38"/>
      <c r="C13" s="10">
        <f>SUM(C14:C16)</f>
        <v>645</v>
      </c>
      <c r="D13" s="10">
        <v>772</v>
      </c>
      <c r="E13" s="10">
        <f>D13-C13</f>
        <v>127</v>
      </c>
      <c r="F13" s="10">
        <v>157</v>
      </c>
      <c r="G13" s="10">
        <v>153</v>
      </c>
      <c r="H13" s="10">
        <f>G13-F13</f>
        <v>-4</v>
      </c>
      <c r="I13" s="10">
        <f>SUM(I14:I16)</f>
        <v>161</v>
      </c>
      <c r="J13" s="10">
        <v>172</v>
      </c>
      <c r="K13" s="10">
        <f>J13-I13</f>
        <v>11</v>
      </c>
      <c r="L13" s="10">
        <v>126</v>
      </c>
      <c r="M13" s="10">
        <v>140</v>
      </c>
      <c r="N13" s="10">
        <f>M13-L13</f>
        <v>14</v>
      </c>
      <c r="O13" s="10">
        <v>132</v>
      </c>
      <c r="P13" s="10">
        <v>156</v>
      </c>
      <c r="Q13" s="10">
        <f>P13-O13</f>
        <v>24</v>
      </c>
      <c r="R13" s="10">
        <v>64</v>
      </c>
      <c r="S13" s="10">
        <v>71</v>
      </c>
      <c r="T13" s="10">
        <f>S13-R13</f>
        <v>7</v>
      </c>
      <c r="U13" s="10">
        <v>5</v>
      </c>
      <c r="V13" s="10">
        <v>80</v>
      </c>
      <c r="W13" s="10">
        <f>V13-U13</f>
        <v>75</v>
      </c>
    </row>
    <row r="14" spans="1:23">
      <c r="A14" s="1">
        <v>36970</v>
      </c>
      <c r="B14" s="3" t="s">
        <v>28</v>
      </c>
      <c r="C14" s="6">
        <f>SUM(F14+I14+L14+O14+R14+U14)</f>
        <v>227</v>
      </c>
      <c r="D14" s="6">
        <v>233</v>
      </c>
      <c r="E14" s="18">
        <f t="shared" si="0"/>
        <v>6</v>
      </c>
      <c r="F14" s="6">
        <v>56</v>
      </c>
      <c r="G14" s="6">
        <v>57</v>
      </c>
      <c r="H14" s="18">
        <f t="shared" si="1"/>
        <v>1</v>
      </c>
      <c r="I14" s="6">
        <v>57</v>
      </c>
      <c r="J14" s="13">
        <v>56</v>
      </c>
      <c r="K14" s="18">
        <f t="shared" si="2"/>
        <v>-1</v>
      </c>
      <c r="L14" s="6">
        <v>59</v>
      </c>
      <c r="M14" s="13">
        <v>60</v>
      </c>
      <c r="N14" s="18">
        <f t="shared" si="3"/>
        <v>1</v>
      </c>
      <c r="O14" s="6">
        <v>55</v>
      </c>
      <c r="P14" s="13">
        <v>60</v>
      </c>
      <c r="Q14" s="18">
        <f t="shared" si="4"/>
        <v>5</v>
      </c>
      <c r="R14" s="6">
        <v>0</v>
      </c>
      <c r="S14" s="13">
        <v>0</v>
      </c>
      <c r="T14" s="18">
        <f t="shared" si="5"/>
        <v>0</v>
      </c>
      <c r="U14" s="6">
        <v>0</v>
      </c>
      <c r="V14" s="13">
        <v>0</v>
      </c>
      <c r="W14" s="18">
        <f t="shared" si="6"/>
        <v>0</v>
      </c>
    </row>
    <row r="15" spans="1:23">
      <c r="A15" s="1">
        <v>37001</v>
      </c>
      <c r="B15" s="2" t="s">
        <v>28</v>
      </c>
      <c r="C15" s="6">
        <f t="shared" ref="C15:C16" si="7">SUM(F15+I15+L15+O15+R15+U15)</f>
        <v>71</v>
      </c>
      <c r="D15" s="6">
        <v>72</v>
      </c>
      <c r="E15" s="18">
        <f t="shared" si="0"/>
        <v>1</v>
      </c>
      <c r="F15" s="6">
        <v>38</v>
      </c>
      <c r="G15" s="6">
        <v>36</v>
      </c>
      <c r="H15" s="18">
        <f t="shared" si="1"/>
        <v>-2</v>
      </c>
      <c r="I15" s="6">
        <v>33</v>
      </c>
      <c r="J15" s="13">
        <v>36</v>
      </c>
      <c r="K15" s="18">
        <f t="shared" si="2"/>
        <v>3</v>
      </c>
      <c r="L15" s="6">
        <v>0</v>
      </c>
      <c r="M15" s="13">
        <v>0</v>
      </c>
      <c r="N15" s="18">
        <f t="shared" si="3"/>
        <v>0</v>
      </c>
      <c r="O15" s="6">
        <v>0</v>
      </c>
      <c r="P15" s="13">
        <v>0</v>
      </c>
      <c r="Q15" s="18">
        <f t="shared" si="4"/>
        <v>0</v>
      </c>
      <c r="R15" s="6">
        <v>0</v>
      </c>
      <c r="S15" s="13">
        <v>0</v>
      </c>
      <c r="T15" s="18">
        <f t="shared" si="5"/>
        <v>0</v>
      </c>
      <c r="U15" s="6">
        <v>0</v>
      </c>
      <c r="V15" s="13">
        <v>0</v>
      </c>
      <c r="W15" s="18">
        <f t="shared" si="6"/>
        <v>0</v>
      </c>
    </row>
    <row r="16" spans="1:23">
      <c r="A16" s="1">
        <v>38128</v>
      </c>
      <c r="B16" s="2" t="s">
        <v>29</v>
      </c>
      <c r="C16" s="6">
        <f t="shared" si="7"/>
        <v>347</v>
      </c>
      <c r="D16" s="6">
        <v>467</v>
      </c>
      <c r="E16" s="18">
        <f t="shared" si="0"/>
        <v>120</v>
      </c>
      <c r="F16" s="6">
        <v>63</v>
      </c>
      <c r="G16" s="6">
        <v>60</v>
      </c>
      <c r="H16" s="18">
        <f t="shared" si="1"/>
        <v>-3</v>
      </c>
      <c r="I16" s="6">
        <v>71</v>
      </c>
      <c r="J16" s="13">
        <v>80</v>
      </c>
      <c r="K16" s="18">
        <f t="shared" si="2"/>
        <v>9</v>
      </c>
      <c r="L16" s="6">
        <v>67</v>
      </c>
      <c r="M16" s="13">
        <v>80</v>
      </c>
      <c r="N16" s="18">
        <f t="shared" si="3"/>
        <v>13</v>
      </c>
      <c r="O16" s="6">
        <v>77</v>
      </c>
      <c r="P16" s="13">
        <v>96</v>
      </c>
      <c r="Q16" s="18">
        <f t="shared" si="4"/>
        <v>19</v>
      </c>
      <c r="R16" s="6">
        <v>64</v>
      </c>
      <c r="S16" s="13">
        <v>71</v>
      </c>
      <c r="T16" s="18">
        <f t="shared" si="5"/>
        <v>7</v>
      </c>
      <c r="U16" s="6">
        <v>5</v>
      </c>
      <c r="V16" s="13">
        <v>80</v>
      </c>
      <c r="W16" s="18">
        <f t="shared" si="6"/>
        <v>75</v>
      </c>
    </row>
    <row r="17" spans="1:23">
      <c r="A17" s="37" t="s">
        <v>2</v>
      </c>
      <c r="B17" s="38"/>
      <c r="C17" s="10">
        <v>519</v>
      </c>
      <c r="D17" s="10">
        <v>595</v>
      </c>
      <c r="E17" s="10">
        <f>D17-C17</f>
        <v>76</v>
      </c>
      <c r="F17" s="10">
        <v>130</v>
      </c>
      <c r="G17" s="10">
        <v>126</v>
      </c>
      <c r="H17" s="10">
        <f>G17-F17</f>
        <v>-4</v>
      </c>
      <c r="I17" s="10">
        <v>123</v>
      </c>
      <c r="J17" s="10">
        <v>139</v>
      </c>
      <c r="K17" s="10">
        <f>J17-I17</f>
        <v>16</v>
      </c>
      <c r="L17" s="10">
        <v>86</v>
      </c>
      <c r="M17" s="10">
        <v>117</v>
      </c>
      <c r="N17" s="10">
        <f>M17-L17</f>
        <v>31</v>
      </c>
      <c r="O17" s="10">
        <v>94</v>
      </c>
      <c r="P17" s="10">
        <v>113</v>
      </c>
      <c r="Q17" s="10">
        <f>P17-O17</f>
        <v>19</v>
      </c>
      <c r="R17" s="10">
        <v>86</v>
      </c>
      <c r="S17" s="10">
        <v>100</v>
      </c>
      <c r="T17" s="10">
        <f>S17-R17</f>
        <v>14</v>
      </c>
      <c r="U17" s="10">
        <v>0</v>
      </c>
      <c r="V17" s="10">
        <v>0</v>
      </c>
      <c r="W17" s="10">
        <f>V17-U17</f>
        <v>0</v>
      </c>
    </row>
    <row r="18" spans="1:23">
      <c r="A18" s="1">
        <v>36971</v>
      </c>
      <c r="B18" s="3" t="s">
        <v>30</v>
      </c>
      <c r="C18" s="6">
        <v>101</v>
      </c>
      <c r="D18" s="6">
        <v>104</v>
      </c>
      <c r="E18" s="18">
        <f t="shared" si="0"/>
        <v>3</v>
      </c>
      <c r="F18" s="6">
        <v>37</v>
      </c>
      <c r="G18" s="6">
        <v>36</v>
      </c>
      <c r="H18" s="18">
        <f t="shared" si="1"/>
        <v>-1</v>
      </c>
      <c r="I18" s="6">
        <v>28</v>
      </c>
      <c r="J18" s="14">
        <v>29</v>
      </c>
      <c r="K18" s="18">
        <f t="shared" si="2"/>
        <v>1</v>
      </c>
      <c r="L18" s="6">
        <v>16</v>
      </c>
      <c r="M18" s="13">
        <v>19</v>
      </c>
      <c r="N18" s="18">
        <f t="shared" si="3"/>
        <v>3</v>
      </c>
      <c r="O18" s="6">
        <v>20</v>
      </c>
      <c r="P18" s="13">
        <v>20</v>
      </c>
      <c r="Q18" s="18">
        <f t="shared" si="4"/>
        <v>0</v>
      </c>
      <c r="R18" s="6">
        <v>0</v>
      </c>
      <c r="S18" s="13">
        <v>0</v>
      </c>
      <c r="T18" s="18">
        <f t="shared" si="5"/>
        <v>0</v>
      </c>
      <c r="U18" s="6">
        <v>0</v>
      </c>
      <c r="V18" s="6"/>
      <c r="W18" s="18">
        <f t="shared" si="6"/>
        <v>0</v>
      </c>
    </row>
    <row r="19" spans="1:23">
      <c r="A19" s="1">
        <v>37397</v>
      </c>
      <c r="B19" s="2" t="s">
        <v>31</v>
      </c>
      <c r="C19" s="6">
        <v>223</v>
      </c>
      <c r="D19" s="6">
        <v>274</v>
      </c>
      <c r="E19" s="18">
        <f t="shared" si="0"/>
        <v>51</v>
      </c>
      <c r="F19" s="6">
        <v>41</v>
      </c>
      <c r="G19" s="6">
        <v>40</v>
      </c>
      <c r="H19" s="18">
        <f t="shared" si="1"/>
        <v>-1</v>
      </c>
      <c r="I19" s="6">
        <v>60</v>
      </c>
      <c r="J19" s="14">
        <v>70</v>
      </c>
      <c r="K19" s="18">
        <f t="shared" si="2"/>
        <v>10</v>
      </c>
      <c r="L19" s="6">
        <v>32</v>
      </c>
      <c r="M19" s="13">
        <v>50</v>
      </c>
      <c r="N19" s="18">
        <f t="shared" si="3"/>
        <v>18</v>
      </c>
      <c r="O19" s="6">
        <v>40</v>
      </c>
      <c r="P19" s="13">
        <v>54</v>
      </c>
      <c r="Q19" s="18">
        <f t="shared" si="4"/>
        <v>14</v>
      </c>
      <c r="R19" s="6">
        <v>50</v>
      </c>
      <c r="S19" s="13">
        <v>60</v>
      </c>
      <c r="T19" s="18">
        <f t="shared" si="5"/>
        <v>10</v>
      </c>
      <c r="U19" s="6">
        <v>0</v>
      </c>
      <c r="V19" s="6"/>
      <c r="W19" s="18">
        <f t="shared" si="6"/>
        <v>0</v>
      </c>
    </row>
    <row r="20" spans="1:23">
      <c r="A20" s="1">
        <v>37762</v>
      </c>
      <c r="B20" s="2" t="s">
        <v>32</v>
      </c>
      <c r="C20" s="6">
        <v>195</v>
      </c>
      <c r="D20" s="6">
        <v>217</v>
      </c>
      <c r="E20" s="18">
        <f t="shared" si="0"/>
        <v>22</v>
      </c>
      <c r="F20" s="6">
        <v>52</v>
      </c>
      <c r="G20" s="6">
        <v>50</v>
      </c>
      <c r="H20" s="18">
        <f t="shared" si="1"/>
        <v>-2</v>
      </c>
      <c r="I20" s="6">
        <v>35</v>
      </c>
      <c r="J20" s="14">
        <v>40</v>
      </c>
      <c r="K20" s="18">
        <f t="shared" si="2"/>
        <v>5</v>
      </c>
      <c r="L20" s="6">
        <v>38</v>
      </c>
      <c r="M20" s="13">
        <v>48</v>
      </c>
      <c r="N20" s="18">
        <f t="shared" si="3"/>
        <v>10</v>
      </c>
      <c r="O20" s="6">
        <v>34</v>
      </c>
      <c r="P20" s="13">
        <v>39</v>
      </c>
      <c r="Q20" s="18">
        <f t="shared" si="4"/>
        <v>5</v>
      </c>
      <c r="R20" s="6">
        <v>36</v>
      </c>
      <c r="S20" s="13">
        <v>40</v>
      </c>
      <c r="T20" s="18">
        <f t="shared" si="5"/>
        <v>4</v>
      </c>
      <c r="U20" s="6">
        <v>0</v>
      </c>
      <c r="V20" s="6"/>
      <c r="W20" s="18">
        <f t="shared" si="6"/>
        <v>0</v>
      </c>
    </row>
    <row r="21" spans="1:23">
      <c r="A21" s="46" t="s">
        <v>3</v>
      </c>
      <c r="B21" s="46"/>
      <c r="C21" s="10">
        <v>709</v>
      </c>
      <c r="D21" s="10">
        <v>805</v>
      </c>
      <c r="E21" s="10">
        <f>D21-C21</f>
        <v>96</v>
      </c>
      <c r="F21" s="10">
        <v>244</v>
      </c>
      <c r="G21" s="10">
        <v>253</v>
      </c>
      <c r="H21" s="10">
        <f>G21-F21</f>
        <v>9</v>
      </c>
      <c r="I21" s="10">
        <v>163</v>
      </c>
      <c r="J21" s="10">
        <v>189</v>
      </c>
      <c r="K21" s="10">
        <f>J21-I21</f>
        <v>26</v>
      </c>
      <c r="L21" s="10">
        <v>125</v>
      </c>
      <c r="M21" s="10">
        <v>153</v>
      </c>
      <c r="N21" s="10">
        <f>M21-L21</f>
        <v>28</v>
      </c>
      <c r="O21" s="10">
        <v>137</v>
      </c>
      <c r="P21" s="10">
        <v>154</v>
      </c>
      <c r="Q21" s="10">
        <f>P21-O21</f>
        <v>17</v>
      </c>
      <c r="R21" s="10">
        <v>40</v>
      </c>
      <c r="S21" s="10">
        <v>56</v>
      </c>
      <c r="T21" s="10">
        <f>S21-R21</f>
        <v>16</v>
      </c>
      <c r="U21" s="10">
        <v>0</v>
      </c>
      <c r="V21" s="10">
        <v>0</v>
      </c>
      <c r="W21" s="10">
        <f>V21-U21</f>
        <v>0</v>
      </c>
    </row>
    <row r="22" spans="1:23">
      <c r="A22" s="1">
        <v>36985</v>
      </c>
      <c r="B22" s="3" t="s">
        <v>33</v>
      </c>
      <c r="C22" s="6">
        <v>18</v>
      </c>
      <c r="D22" s="6">
        <v>18</v>
      </c>
      <c r="E22" s="18">
        <f t="shared" si="0"/>
        <v>0</v>
      </c>
      <c r="F22" s="6">
        <v>10</v>
      </c>
      <c r="G22" s="6">
        <v>10</v>
      </c>
      <c r="H22" s="18">
        <f t="shared" si="1"/>
        <v>0</v>
      </c>
      <c r="I22" s="6">
        <v>8</v>
      </c>
      <c r="J22" s="13">
        <v>8</v>
      </c>
      <c r="K22" s="18">
        <f t="shared" si="2"/>
        <v>0</v>
      </c>
      <c r="L22" s="6">
        <v>0</v>
      </c>
      <c r="M22" s="13">
        <v>0</v>
      </c>
      <c r="N22" s="18">
        <f t="shared" si="3"/>
        <v>0</v>
      </c>
      <c r="O22" s="6">
        <v>0</v>
      </c>
      <c r="P22" s="13">
        <v>0</v>
      </c>
      <c r="Q22" s="18">
        <f t="shared" si="4"/>
        <v>0</v>
      </c>
      <c r="R22" s="6">
        <v>0</v>
      </c>
      <c r="S22" s="13">
        <v>0</v>
      </c>
      <c r="T22" s="18">
        <f t="shared" si="5"/>
        <v>0</v>
      </c>
      <c r="U22" s="6">
        <v>0</v>
      </c>
      <c r="V22" s="6"/>
      <c r="W22" s="18">
        <f t="shared" si="6"/>
        <v>0</v>
      </c>
    </row>
    <row r="23" spans="1:23">
      <c r="A23" s="1">
        <v>37015</v>
      </c>
      <c r="B23" s="3" t="s">
        <v>34</v>
      </c>
      <c r="C23" s="6">
        <v>78</v>
      </c>
      <c r="D23" s="6">
        <v>103</v>
      </c>
      <c r="E23" s="18">
        <f t="shared" si="0"/>
        <v>25</v>
      </c>
      <c r="F23" s="6">
        <v>19</v>
      </c>
      <c r="G23" s="6">
        <v>21</v>
      </c>
      <c r="H23" s="18">
        <f t="shared" si="1"/>
        <v>2</v>
      </c>
      <c r="I23" s="6">
        <v>13</v>
      </c>
      <c r="J23" s="14">
        <v>17</v>
      </c>
      <c r="K23" s="18">
        <f t="shared" si="2"/>
        <v>4</v>
      </c>
      <c r="L23" s="6">
        <v>14</v>
      </c>
      <c r="M23" s="13">
        <v>20</v>
      </c>
      <c r="N23" s="18">
        <f t="shared" si="3"/>
        <v>6</v>
      </c>
      <c r="O23" s="6">
        <v>17</v>
      </c>
      <c r="P23" s="13">
        <v>20</v>
      </c>
      <c r="Q23" s="18">
        <f t="shared" si="4"/>
        <v>3</v>
      </c>
      <c r="R23" s="6">
        <v>15</v>
      </c>
      <c r="S23" s="13">
        <v>25</v>
      </c>
      <c r="T23" s="18">
        <f t="shared" si="5"/>
        <v>10</v>
      </c>
      <c r="U23" s="6">
        <v>0</v>
      </c>
      <c r="V23" s="6"/>
      <c r="W23" s="18">
        <f t="shared" si="6"/>
        <v>0</v>
      </c>
    </row>
    <row r="24" spans="1:23">
      <c r="A24" s="1">
        <v>37320</v>
      </c>
      <c r="B24" s="3" t="s">
        <v>35</v>
      </c>
      <c r="C24" s="6">
        <v>76</v>
      </c>
      <c r="D24" s="6">
        <v>78</v>
      </c>
      <c r="E24" s="18">
        <f t="shared" si="0"/>
        <v>2</v>
      </c>
      <c r="F24" s="6">
        <v>19</v>
      </c>
      <c r="G24" s="6">
        <v>20</v>
      </c>
      <c r="H24" s="18">
        <f t="shared" si="1"/>
        <v>1</v>
      </c>
      <c r="I24" s="6">
        <v>18</v>
      </c>
      <c r="J24" s="14">
        <v>18</v>
      </c>
      <c r="K24" s="18">
        <f t="shared" si="2"/>
        <v>0</v>
      </c>
      <c r="L24" s="6">
        <v>16</v>
      </c>
      <c r="M24" s="13">
        <v>20</v>
      </c>
      <c r="N24" s="18">
        <f t="shared" si="3"/>
        <v>4</v>
      </c>
      <c r="O24" s="6">
        <v>23</v>
      </c>
      <c r="P24" s="13">
        <v>20</v>
      </c>
      <c r="Q24" s="18">
        <f t="shared" si="4"/>
        <v>-3</v>
      </c>
      <c r="R24" s="6">
        <v>0</v>
      </c>
      <c r="S24" s="13">
        <v>0</v>
      </c>
      <c r="T24" s="18">
        <f t="shared" si="5"/>
        <v>0</v>
      </c>
      <c r="U24" s="6">
        <v>0</v>
      </c>
      <c r="V24" s="6"/>
      <c r="W24" s="18">
        <f t="shared" si="6"/>
        <v>0</v>
      </c>
    </row>
    <row r="25" spans="1:23">
      <c r="A25" s="1">
        <v>38051</v>
      </c>
      <c r="B25" s="2" t="s">
        <v>36</v>
      </c>
      <c r="C25" s="6">
        <v>31</v>
      </c>
      <c r="D25" s="6">
        <v>34</v>
      </c>
      <c r="E25" s="18">
        <f t="shared" si="0"/>
        <v>3</v>
      </c>
      <c r="F25" s="6">
        <v>15</v>
      </c>
      <c r="G25" s="6">
        <v>15</v>
      </c>
      <c r="H25" s="18">
        <f t="shared" si="1"/>
        <v>0</v>
      </c>
      <c r="I25" s="6">
        <v>9</v>
      </c>
      <c r="J25" s="14">
        <v>9</v>
      </c>
      <c r="K25" s="18">
        <f t="shared" si="2"/>
        <v>0</v>
      </c>
      <c r="L25" s="6">
        <v>7</v>
      </c>
      <c r="M25" s="13">
        <v>10</v>
      </c>
      <c r="N25" s="18">
        <f t="shared" si="3"/>
        <v>3</v>
      </c>
      <c r="O25" s="6">
        <v>0</v>
      </c>
      <c r="P25" s="13">
        <v>0</v>
      </c>
      <c r="Q25" s="18">
        <f t="shared" si="4"/>
        <v>0</v>
      </c>
      <c r="R25" s="6">
        <v>0</v>
      </c>
      <c r="S25" s="13">
        <v>0</v>
      </c>
      <c r="T25" s="18">
        <f t="shared" si="5"/>
        <v>0</v>
      </c>
      <c r="U25" s="6">
        <v>0</v>
      </c>
      <c r="V25" s="6"/>
      <c r="W25" s="18">
        <f t="shared" si="6"/>
        <v>0</v>
      </c>
    </row>
    <row r="26" spans="1:23">
      <c r="A26" s="1">
        <v>38781</v>
      </c>
      <c r="B26" s="3" t="s">
        <v>37</v>
      </c>
      <c r="C26" s="6">
        <v>78</v>
      </c>
      <c r="D26" s="6">
        <v>79</v>
      </c>
      <c r="E26" s="18">
        <f t="shared" si="0"/>
        <v>1</v>
      </c>
      <c r="F26" s="6">
        <v>21</v>
      </c>
      <c r="G26" s="6">
        <v>20</v>
      </c>
      <c r="H26" s="18">
        <f t="shared" si="1"/>
        <v>-1</v>
      </c>
      <c r="I26" s="6">
        <v>18</v>
      </c>
      <c r="J26" s="14">
        <v>19</v>
      </c>
      <c r="K26" s="18">
        <f t="shared" si="2"/>
        <v>1</v>
      </c>
      <c r="L26" s="6">
        <v>20</v>
      </c>
      <c r="M26" s="13">
        <v>20</v>
      </c>
      <c r="N26" s="18">
        <f t="shared" si="3"/>
        <v>0</v>
      </c>
      <c r="O26" s="6">
        <v>19</v>
      </c>
      <c r="P26" s="13">
        <v>20</v>
      </c>
      <c r="Q26" s="18">
        <f t="shared" si="4"/>
        <v>1</v>
      </c>
      <c r="R26" s="6">
        <v>0</v>
      </c>
      <c r="S26" s="13">
        <v>0</v>
      </c>
      <c r="T26" s="18">
        <f t="shared" si="5"/>
        <v>0</v>
      </c>
      <c r="U26" s="6">
        <v>0</v>
      </c>
      <c r="V26" s="6"/>
      <c r="W26" s="18">
        <f t="shared" si="6"/>
        <v>0</v>
      </c>
    </row>
    <row r="27" spans="1:23">
      <c r="A27" s="1">
        <v>37351</v>
      </c>
      <c r="B27" s="3" t="s">
        <v>35</v>
      </c>
      <c r="C27" s="6">
        <v>31</v>
      </c>
      <c r="D27" s="6">
        <v>34</v>
      </c>
      <c r="E27" s="18">
        <f t="shared" si="0"/>
        <v>3</v>
      </c>
      <c r="F27" s="6">
        <v>19</v>
      </c>
      <c r="G27" s="6">
        <v>20</v>
      </c>
      <c r="H27" s="18">
        <f t="shared" si="1"/>
        <v>1</v>
      </c>
      <c r="I27" s="6">
        <v>12</v>
      </c>
      <c r="J27" s="13">
        <v>14</v>
      </c>
      <c r="K27" s="18">
        <f t="shared" si="2"/>
        <v>2</v>
      </c>
      <c r="L27" s="6">
        <v>0</v>
      </c>
      <c r="M27" s="13">
        <v>0</v>
      </c>
      <c r="N27" s="18">
        <f t="shared" si="3"/>
        <v>0</v>
      </c>
      <c r="O27" s="6">
        <v>0</v>
      </c>
      <c r="P27" s="13">
        <v>0</v>
      </c>
      <c r="Q27" s="18">
        <f t="shared" si="4"/>
        <v>0</v>
      </c>
      <c r="R27" s="6">
        <v>0</v>
      </c>
      <c r="S27" s="13">
        <v>0</v>
      </c>
      <c r="T27" s="18">
        <f t="shared" si="5"/>
        <v>0</v>
      </c>
      <c r="U27" s="6">
        <v>0</v>
      </c>
      <c r="V27" s="6"/>
      <c r="W27" s="18">
        <f t="shared" si="6"/>
        <v>0</v>
      </c>
    </row>
    <row r="28" spans="1:23">
      <c r="A28" s="1">
        <v>38812</v>
      </c>
      <c r="B28" s="2" t="s">
        <v>37</v>
      </c>
      <c r="C28" s="6">
        <v>24</v>
      </c>
      <c r="D28" s="6">
        <v>25</v>
      </c>
      <c r="E28" s="18">
        <f t="shared" si="0"/>
        <v>1</v>
      </c>
      <c r="F28" s="6">
        <v>14</v>
      </c>
      <c r="G28" s="6">
        <v>15</v>
      </c>
      <c r="H28" s="18">
        <f t="shared" si="1"/>
        <v>1</v>
      </c>
      <c r="I28" s="6">
        <v>10</v>
      </c>
      <c r="J28" s="13">
        <v>10</v>
      </c>
      <c r="K28" s="18">
        <f t="shared" si="2"/>
        <v>0</v>
      </c>
      <c r="L28" s="6">
        <v>0</v>
      </c>
      <c r="M28" s="13">
        <v>0</v>
      </c>
      <c r="N28" s="18">
        <f t="shared" si="3"/>
        <v>0</v>
      </c>
      <c r="O28" s="6">
        <v>0</v>
      </c>
      <c r="P28" s="13">
        <v>0</v>
      </c>
      <c r="Q28" s="18">
        <f t="shared" si="4"/>
        <v>0</v>
      </c>
      <c r="R28" s="6">
        <v>0</v>
      </c>
      <c r="S28" s="13">
        <v>0</v>
      </c>
      <c r="T28" s="18">
        <f t="shared" si="5"/>
        <v>0</v>
      </c>
      <c r="U28" s="6">
        <v>0</v>
      </c>
      <c r="V28" s="6"/>
      <c r="W28" s="18">
        <f t="shared" si="6"/>
        <v>0</v>
      </c>
    </row>
    <row r="29" spans="1:23">
      <c r="A29" s="1">
        <v>36956</v>
      </c>
      <c r="B29" s="2" t="s">
        <v>38</v>
      </c>
      <c r="C29" s="6">
        <v>93</v>
      </c>
      <c r="D29" s="6">
        <v>120</v>
      </c>
      <c r="E29" s="18">
        <f t="shared" si="0"/>
        <v>27</v>
      </c>
      <c r="F29" s="6">
        <v>29</v>
      </c>
      <c r="G29" s="6">
        <v>30</v>
      </c>
      <c r="H29" s="18">
        <f t="shared" si="1"/>
        <v>1</v>
      </c>
      <c r="I29" s="6">
        <v>18</v>
      </c>
      <c r="J29" s="13">
        <v>30</v>
      </c>
      <c r="K29" s="18">
        <f t="shared" si="2"/>
        <v>12</v>
      </c>
      <c r="L29" s="6">
        <v>24</v>
      </c>
      <c r="M29" s="13">
        <v>30</v>
      </c>
      <c r="N29" s="18">
        <f t="shared" si="3"/>
        <v>6</v>
      </c>
      <c r="O29" s="6">
        <v>22</v>
      </c>
      <c r="P29" s="13">
        <v>30</v>
      </c>
      <c r="Q29" s="18">
        <f t="shared" si="4"/>
        <v>8</v>
      </c>
      <c r="R29" s="6">
        <v>0</v>
      </c>
      <c r="S29" s="13">
        <v>0</v>
      </c>
      <c r="T29" s="18">
        <f t="shared" si="5"/>
        <v>0</v>
      </c>
      <c r="U29" s="6">
        <v>0</v>
      </c>
      <c r="V29" s="6"/>
      <c r="W29" s="18">
        <f t="shared" si="6"/>
        <v>0</v>
      </c>
    </row>
    <row r="30" spans="1:23">
      <c r="A30" s="1">
        <v>36987</v>
      </c>
      <c r="B30" s="2" t="s">
        <v>38</v>
      </c>
      <c r="C30" s="6">
        <v>41</v>
      </c>
      <c r="D30" s="6">
        <v>46</v>
      </c>
      <c r="E30" s="18">
        <f t="shared" si="0"/>
        <v>5</v>
      </c>
      <c r="F30" s="6">
        <v>26</v>
      </c>
      <c r="G30" s="6">
        <v>28</v>
      </c>
      <c r="H30" s="18">
        <f t="shared" si="1"/>
        <v>2</v>
      </c>
      <c r="I30" s="6">
        <v>15</v>
      </c>
      <c r="J30" s="13">
        <v>18</v>
      </c>
      <c r="K30" s="18">
        <f t="shared" si="2"/>
        <v>3</v>
      </c>
      <c r="L30" s="6">
        <v>0</v>
      </c>
      <c r="M30" s="13">
        <v>0</v>
      </c>
      <c r="N30" s="18">
        <f t="shared" si="3"/>
        <v>0</v>
      </c>
      <c r="O30" s="6">
        <v>0</v>
      </c>
      <c r="P30" s="13">
        <v>0</v>
      </c>
      <c r="Q30" s="18">
        <f t="shared" si="4"/>
        <v>0</v>
      </c>
      <c r="R30" s="6">
        <v>0</v>
      </c>
      <c r="S30" s="13">
        <v>0</v>
      </c>
      <c r="T30" s="18">
        <f t="shared" si="5"/>
        <v>0</v>
      </c>
      <c r="U30" s="6">
        <v>0</v>
      </c>
      <c r="V30" s="6"/>
      <c r="W30" s="18">
        <f t="shared" si="6"/>
        <v>0</v>
      </c>
    </row>
    <row r="31" spans="1:23">
      <c r="A31" s="1">
        <v>36968</v>
      </c>
      <c r="B31" s="2" t="s">
        <v>39</v>
      </c>
      <c r="C31" s="6">
        <v>60</v>
      </c>
      <c r="D31" s="6">
        <v>74</v>
      </c>
      <c r="E31" s="18">
        <f t="shared" si="0"/>
        <v>14</v>
      </c>
      <c r="F31" s="6">
        <v>18</v>
      </c>
      <c r="G31" s="6">
        <v>18</v>
      </c>
      <c r="H31" s="18">
        <f t="shared" si="1"/>
        <v>0</v>
      </c>
      <c r="I31" s="6">
        <v>15</v>
      </c>
      <c r="J31" s="13">
        <v>16</v>
      </c>
      <c r="K31" s="18">
        <f t="shared" si="2"/>
        <v>1</v>
      </c>
      <c r="L31" s="6">
        <v>11</v>
      </c>
      <c r="M31" s="13">
        <v>20</v>
      </c>
      <c r="N31" s="18">
        <f t="shared" si="3"/>
        <v>9</v>
      </c>
      <c r="O31" s="6">
        <v>16</v>
      </c>
      <c r="P31" s="13">
        <v>20</v>
      </c>
      <c r="Q31" s="18">
        <f t="shared" si="4"/>
        <v>4</v>
      </c>
      <c r="R31" s="6">
        <v>0</v>
      </c>
      <c r="S31" s="13">
        <v>0</v>
      </c>
      <c r="T31" s="18">
        <f t="shared" si="5"/>
        <v>0</v>
      </c>
      <c r="U31" s="6">
        <v>0</v>
      </c>
      <c r="V31" s="6"/>
      <c r="W31" s="18">
        <f t="shared" si="6"/>
        <v>0</v>
      </c>
    </row>
    <row r="32" spans="1:23">
      <c r="A32" s="4">
        <v>37001</v>
      </c>
      <c r="B32" s="3" t="s">
        <v>28</v>
      </c>
      <c r="C32" s="6">
        <v>15</v>
      </c>
      <c r="D32" s="6">
        <v>15</v>
      </c>
      <c r="E32" s="18">
        <f t="shared" si="0"/>
        <v>0</v>
      </c>
      <c r="F32" s="6">
        <v>15</v>
      </c>
      <c r="G32" s="6">
        <v>15</v>
      </c>
      <c r="H32" s="18">
        <f t="shared" si="1"/>
        <v>0</v>
      </c>
      <c r="I32" s="6">
        <v>0</v>
      </c>
      <c r="J32" s="6"/>
      <c r="K32" s="18">
        <f t="shared" si="2"/>
        <v>0</v>
      </c>
      <c r="L32" s="6">
        <v>0</v>
      </c>
      <c r="M32" s="6"/>
      <c r="N32" s="18">
        <f t="shared" si="3"/>
        <v>0</v>
      </c>
      <c r="O32" s="6">
        <v>0</v>
      </c>
      <c r="P32" s="6"/>
      <c r="Q32" s="18">
        <f t="shared" si="4"/>
        <v>0</v>
      </c>
      <c r="R32" s="6">
        <v>0</v>
      </c>
      <c r="S32" s="13">
        <v>0</v>
      </c>
      <c r="T32" s="18">
        <f t="shared" si="5"/>
        <v>0</v>
      </c>
      <c r="U32" s="6">
        <v>0</v>
      </c>
      <c r="V32" s="6"/>
      <c r="W32" s="18">
        <f t="shared" si="6"/>
        <v>0</v>
      </c>
    </row>
    <row r="33" spans="1:23" ht="30">
      <c r="A33" s="1" t="s">
        <v>40</v>
      </c>
      <c r="B33" s="2" t="s">
        <v>41</v>
      </c>
      <c r="C33" s="6">
        <v>34</v>
      </c>
      <c r="D33" s="6">
        <v>37</v>
      </c>
      <c r="E33" s="18">
        <f t="shared" si="0"/>
        <v>3</v>
      </c>
      <c r="F33" s="6">
        <v>9</v>
      </c>
      <c r="G33" s="6">
        <v>10</v>
      </c>
      <c r="H33" s="18">
        <f t="shared" si="1"/>
        <v>1</v>
      </c>
      <c r="I33" s="6">
        <v>9</v>
      </c>
      <c r="J33" s="13">
        <v>10</v>
      </c>
      <c r="K33" s="18">
        <f t="shared" si="2"/>
        <v>1</v>
      </c>
      <c r="L33" s="6">
        <v>10</v>
      </c>
      <c r="M33" s="13">
        <v>12</v>
      </c>
      <c r="N33" s="18">
        <f t="shared" si="3"/>
        <v>2</v>
      </c>
      <c r="O33" s="6">
        <v>5</v>
      </c>
      <c r="P33" s="13">
        <v>5</v>
      </c>
      <c r="Q33" s="18">
        <f t="shared" si="4"/>
        <v>0</v>
      </c>
      <c r="R33" s="6">
        <v>1</v>
      </c>
      <c r="S33" s="6"/>
      <c r="T33" s="18">
        <f t="shared" si="5"/>
        <v>-1</v>
      </c>
      <c r="U33" s="6">
        <v>0</v>
      </c>
      <c r="V33" s="6"/>
      <c r="W33" s="18">
        <f t="shared" si="6"/>
        <v>0</v>
      </c>
    </row>
    <row r="34" spans="1:23" ht="30">
      <c r="A34" s="1" t="s">
        <v>42</v>
      </c>
      <c r="B34" s="2" t="s">
        <v>43</v>
      </c>
      <c r="C34" s="6">
        <v>121</v>
      </c>
      <c r="D34" s="6">
        <v>131</v>
      </c>
      <c r="E34" s="18">
        <f t="shared" si="0"/>
        <v>10</v>
      </c>
      <c r="F34" s="6">
        <v>24</v>
      </c>
      <c r="G34" s="6">
        <v>25</v>
      </c>
      <c r="H34" s="18">
        <f t="shared" si="1"/>
        <v>1</v>
      </c>
      <c r="I34" s="6">
        <v>15</v>
      </c>
      <c r="J34" s="13">
        <v>15</v>
      </c>
      <c r="K34" s="18">
        <f t="shared" si="2"/>
        <v>0</v>
      </c>
      <c r="L34" s="6">
        <v>23</v>
      </c>
      <c r="M34" s="13">
        <v>21</v>
      </c>
      <c r="N34" s="18">
        <f t="shared" si="3"/>
        <v>-2</v>
      </c>
      <c r="O34" s="6">
        <v>35</v>
      </c>
      <c r="P34" s="13">
        <v>39</v>
      </c>
      <c r="Q34" s="18">
        <f t="shared" si="4"/>
        <v>4</v>
      </c>
      <c r="R34" s="6">
        <v>24</v>
      </c>
      <c r="S34" s="13">
        <v>31</v>
      </c>
      <c r="T34" s="18">
        <f t="shared" si="5"/>
        <v>7</v>
      </c>
      <c r="U34" s="6">
        <v>0</v>
      </c>
      <c r="V34" s="6"/>
      <c r="W34" s="18">
        <f t="shared" si="6"/>
        <v>0</v>
      </c>
    </row>
    <row r="35" spans="1:23" ht="30">
      <c r="A35" s="1" t="s">
        <v>44</v>
      </c>
      <c r="B35" s="2" t="s">
        <v>41</v>
      </c>
      <c r="C35" s="6">
        <v>9</v>
      </c>
      <c r="D35" s="6">
        <v>11</v>
      </c>
      <c r="E35" s="18">
        <f t="shared" si="0"/>
        <v>2</v>
      </c>
      <c r="F35" s="6">
        <v>6</v>
      </c>
      <c r="G35" s="6">
        <v>6</v>
      </c>
      <c r="H35" s="18">
        <f t="shared" si="1"/>
        <v>0</v>
      </c>
      <c r="I35" s="6">
        <v>3</v>
      </c>
      <c r="J35" s="13">
        <v>5</v>
      </c>
      <c r="K35" s="18">
        <f t="shared" si="2"/>
        <v>2</v>
      </c>
      <c r="L35" s="6">
        <v>0</v>
      </c>
      <c r="M35" s="13">
        <v>0</v>
      </c>
      <c r="N35" s="18">
        <f t="shared" si="3"/>
        <v>0</v>
      </c>
      <c r="O35" s="6">
        <v>0</v>
      </c>
      <c r="P35" s="13">
        <v>0</v>
      </c>
      <c r="Q35" s="18">
        <f t="shared" si="4"/>
        <v>0</v>
      </c>
      <c r="R35" s="6">
        <v>0</v>
      </c>
      <c r="S35" s="13">
        <v>0</v>
      </c>
      <c r="T35" s="18">
        <f t="shared" si="5"/>
        <v>0</v>
      </c>
      <c r="U35" s="6">
        <v>0</v>
      </c>
      <c r="V35" s="6"/>
      <c r="W35" s="18">
        <f t="shared" si="6"/>
        <v>0</v>
      </c>
    </row>
    <row r="36" spans="1:23">
      <c r="A36" s="46" t="s">
        <v>4</v>
      </c>
      <c r="B36" s="46"/>
      <c r="C36" s="10">
        <v>397</v>
      </c>
      <c r="D36" s="10">
        <v>390</v>
      </c>
      <c r="E36" s="10">
        <f>D36-C36</f>
        <v>-7</v>
      </c>
      <c r="F36" s="10">
        <v>119</v>
      </c>
      <c r="G36" s="10">
        <v>116</v>
      </c>
      <c r="H36" s="10">
        <f>G36-F36</f>
        <v>-3</v>
      </c>
      <c r="I36" s="10">
        <v>131</v>
      </c>
      <c r="J36" s="10">
        <v>126</v>
      </c>
      <c r="K36" s="10">
        <f>J36-I36</f>
        <v>-5</v>
      </c>
      <c r="L36" s="10">
        <v>73</v>
      </c>
      <c r="M36" s="10">
        <v>72</v>
      </c>
      <c r="N36" s="10">
        <f>M36-L36</f>
        <v>-1</v>
      </c>
      <c r="O36" s="10">
        <v>73</v>
      </c>
      <c r="P36" s="10">
        <v>76</v>
      </c>
      <c r="Q36" s="10">
        <f>P36-O36</f>
        <v>3</v>
      </c>
      <c r="R36" s="10">
        <v>1</v>
      </c>
      <c r="S36" s="10">
        <v>0</v>
      </c>
      <c r="T36" s="10">
        <f>S36-R36</f>
        <v>-1</v>
      </c>
      <c r="U36" s="10">
        <v>0</v>
      </c>
      <c r="V36" s="10">
        <v>0</v>
      </c>
      <c r="W36" s="10">
        <f>V36-U36</f>
        <v>0</v>
      </c>
    </row>
    <row r="37" spans="1:23" ht="30">
      <c r="A37" s="1" t="s">
        <v>45</v>
      </c>
      <c r="B37" s="3" t="s">
        <v>46</v>
      </c>
      <c r="C37" s="6">
        <v>36</v>
      </c>
      <c r="D37" s="6">
        <v>38</v>
      </c>
      <c r="E37" s="18">
        <f t="shared" si="0"/>
        <v>2</v>
      </c>
      <c r="F37" s="6">
        <v>8</v>
      </c>
      <c r="G37" s="6">
        <v>8</v>
      </c>
      <c r="H37" s="18">
        <f t="shared" si="1"/>
        <v>0</v>
      </c>
      <c r="I37" s="6">
        <v>10</v>
      </c>
      <c r="J37" s="13">
        <v>10</v>
      </c>
      <c r="K37" s="18">
        <f t="shared" si="2"/>
        <v>0</v>
      </c>
      <c r="L37" s="6">
        <v>9</v>
      </c>
      <c r="M37" s="13">
        <v>10</v>
      </c>
      <c r="N37" s="18">
        <f t="shared" si="3"/>
        <v>1</v>
      </c>
      <c r="O37" s="6">
        <v>9</v>
      </c>
      <c r="P37" s="13">
        <v>10</v>
      </c>
      <c r="Q37" s="18">
        <f t="shared" si="4"/>
        <v>1</v>
      </c>
      <c r="R37" s="6">
        <v>0</v>
      </c>
      <c r="S37" s="6"/>
      <c r="T37" s="18">
        <f t="shared" si="5"/>
        <v>0</v>
      </c>
      <c r="U37" s="6">
        <v>0</v>
      </c>
      <c r="V37" s="6"/>
      <c r="W37" s="18">
        <f t="shared" si="6"/>
        <v>0</v>
      </c>
    </row>
    <row r="38" spans="1:23" ht="30">
      <c r="A38" s="1" t="s">
        <v>47</v>
      </c>
      <c r="B38" s="2" t="s">
        <v>46</v>
      </c>
      <c r="C38" s="6">
        <v>28</v>
      </c>
      <c r="D38" s="6">
        <v>29</v>
      </c>
      <c r="E38" s="18">
        <f t="shared" si="0"/>
        <v>1</v>
      </c>
      <c r="F38" s="6">
        <v>15</v>
      </c>
      <c r="G38" s="6">
        <v>15</v>
      </c>
      <c r="H38" s="18">
        <f t="shared" si="1"/>
        <v>0</v>
      </c>
      <c r="I38" s="6">
        <v>13</v>
      </c>
      <c r="J38" s="13">
        <v>14</v>
      </c>
      <c r="K38" s="18">
        <f t="shared" si="2"/>
        <v>1</v>
      </c>
      <c r="L38" s="6">
        <v>0</v>
      </c>
      <c r="M38" s="13">
        <v>0</v>
      </c>
      <c r="N38" s="18">
        <f t="shared" si="3"/>
        <v>0</v>
      </c>
      <c r="O38" s="6">
        <v>0</v>
      </c>
      <c r="P38" s="13">
        <v>0</v>
      </c>
      <c r="Q38" s="18">
        <f t="shared" si="4"/>
        <v>0</v>
      </c>
      <c r="R38" s="6">
        <v>0</v>
      </c>
      <c r="S38" s="6"/>
      <c r="T38" s="18">
        <f t="shared" si="5"/>
        <v>0</v>
      </c>
      <c r="U38" s="6">
        <v>0</v>
      </c>
      <c r="V38" s="6"/>
      <c r="W38" s="18">
        <f t="shared" si="6"/>
        <v>0</v>
      </c>
    </row>
    <row r="39" spans="1:23" ht="30">
      <c r="A39" s="1" t="s">
        <v>48</v>
      </c>
      <c r="B39" s="2" t="s">
        <v>49</v>
      </c>
      <c r="C39" s="6">
        <v>8</v>
      </c>
      <c r="D39" s="6">
        <v>9</v>
      </c>
      <c r="E39" s="18">
        <f t="shared" si="0"/>
        <v>1</v>
      </c>
      <c r="F39" s="6">
        <v>0</v>
      </c>
      <c r="G39" s="6">
        <v>0</v>
      </c>
      <c r="H39" s="18">
        <f t="shared" si="1"/>
        <v>0</v>
      </c>
      <c r="I39" s="6">
        <v>8</v>
      </c>
      <c r="J39" s="13">
        <v>9</v>
      </c>
      <c r="K39" s="18">
        <f t="shared" si="2"/>
        <v>1</v>
      </c>
      <c r="L39" s="6">
        <v>0</v>
      </c>
      <c r="M39" s="13">
        <v>0</v>
      </c>
      <c r="N39" s="18">
        <f t="shared" si="3"/>
        <v>0</v>
      </c>
      <c r="O39" s="6">
        <v>0</v>
      </c>
      <c r="P39" s="13">
        <v>0</v>
      </c>
      <c r="Q39" s="18">
        <f t="shared" si="4"/>
        <v>0</v>
      </c>
      <c r="R39" s="6">
        <v>0</v>
      </c>
      <c r="S39" s="6"/>
      <c r="T39" s="18">
        <f t="shared" si="5"/>
        <v>0</v>
      </c>
      <c r="U39" s="6">
        <v>0</v>
      </c>
      <c r="V39" s="6"/>
      <c r="W39" s="18">
        <f t="shared" si="6"/>
        <v>0</v>
      </c>
    </row>
    <row r="40" spans="1:23" ht="30">
      <c r="A40" s="1" t="s">
        <v>50</v>
      </c>
      <c r="B40" s="2" t="s">
        <v>43</v>
      </c>
      <c r="C40" s="6">
        <v>27</v>
      </c>
      <c r="D40" s="6">
        <v>26</v>
      </c>
      <c r="E40" s="18">
        <f t="shared" si="0"/>
        <v>-1</v>
      </c>
      <c r="F40" s="6">
        <v>16</v>
      </c>
      <c r="G40" s="6">
        <v>15</v>
      </c>
      <c r="H40" s="18">
        <f t="shared" si="1"/>
        <v>-1</v>
      </c>
      <c r="I40" s="6">
        <v>11</v>
      </c>
      <c r="J40" s="13">
        <v>11</v>
      </c>
      <c r="K40" s="18">
        <f t="shared" si="2"/>
        <v>0</v>
      </c>
      <c r="L40" s="6">
        <v>0</v>
      </c>
      <c r="M40" s="13">
        <v>0</v>
      </c>
      <c r="N40" s="18">
        <f t="shared" si="3"/>
        <v>0</v>
      </c>
      <c r="O40" s="6">
        <v>0</v>
      </c>
      <c r="P40" s="13">
        <v>0</v>
      </c>
      <c r="Q40" s="18">
        <f t="shared" si="4"/>
        <v>0</v>
      </c>
      <c r="R40" s="6">
        <v>0</v>
      </c>
      <c r="S40" s="6"/>
      <c r="T40" s="18">
        <f t="shared" si="5"/>
        <v>0</v>
      </c>
      <c r="U40" s="6">
        <v>0</v>
      </c>
      <c r="V40" s="6"/>
      <c r="W40" s="18">
        <f t="shared" si="6"/>
        <v>0</v>
      </c>
    </row>
    <row r="41" spans="1:23" ht="30">
      <c r="A41" s="1" t="s">
        <v>51</v>
      </c>
      <c r="B41" s="2" t="s">
        <v>41</v>
      </c>
      <c r="C41" s="6">
        <v>18</v>
      </c>
      <c r="D41" s="6">
        <v>18</v>
      </c>
      <c r="E41" s="18">
        <f t="shared" si="0"/>
        <v>0</v>
      </c>
      <c r="F41" s="6">
        <v>10</v>
      </c>
      <c r="G41" s="6">
        <v>10</v>
      </c>
      <c r="H41" s="18">
        <f t="shared" si="1"/>
        <v>0</v>
      </c>
      <c r="I41" s="6">
        <v>8</v>
      </c>
      <c r="J41" s="13">
        <v>8</v>
      </c>
      <c r="K41" s="18">
        <f t="shared" si="2"/>
        <v>0</v>
      </c>
      <c r="L41" s="6">
        <v>0</v>
      </c>
      <c r="M41" s="13">
        <v>0</v>
      </c>
      <c r="N41" s="18">
        <f t="shared" si="3"/>
        <v>0</v>
      </c>
      <c r="O41" s="6">
        <v>0</v>
      </c>
      <c r="P41" s="13">
        <v>0</v>
      </c>
      <c r="Q41" s="18">
        <f t="shared" si="4"/>
        <v>0</v>
      </c>
      <c r="R41" s="6">
        <v>0</v>
      </c>
      <c r="S41" s="6"/>
      <c r="T41" s="18">
        <f t="shared" si="5"/>
        <v>0</v>
      </c>
      <c r="U41" s="6">
        <v>0</v>
      </c>
      <c r="V41" s="6"/>
      <c r="W41" s="18">
        <f t="shared" si="6"/>
        <v>0</v>
      </c>
    </row>
    <row r="42" spans="1:23" ht="30">
      <c r="A42" s="1" t="s">
        <v>52</v>
      </c>
      <c r="B42" s="2" t="s">
        <v>53</v>
      </c>
      <c r="C42" s="6">
        <v>157</v>
      </c>
      <c r="D42" s="6">
        <v>156</v>
      </c>
      <c r="E42" s="18">
        <f t="shared" si="0"/>
        <v>-1</v>
      </c>
      <c r="F42" s="6">
        <v>30</v>
      </c>
      <c r="G42" s="6">
        <v>28</v>
      </c>
      <c r="H42" s="18">
        <f t="shared" si="1"/>
        <v>-2</v>
      </c>
      <c r="I42" s="6">
        <v>32</v>
      </c>
      <c r="J42" s="13">
        <v>33</v>
      </c>
      <c r="K42" s="18">
        <f t="shared" si="2"/>
        <v>1</v>
      </c>
      <c r="L42" s="6">
        <v>44</v>
      </c>
      <c r="M42" s="13">
        <v>46</v>
      </c>
      <c r="N42" s="18">
        <f t="shared" si="3"/>
        <v>2</v>
      </c>
      <c r="O42" s="6">
        <v>50</v>
      </c>
      <c r="P42" s="13">
        <v>49</v>
      </c>
      <c r="Q42" s="18">
        <f t="shared" si="4"/>
        <v>-1</v>
      </c>
      <c r="R42" s="6">
        <v>1</v>
      </c>
      <c r="S42" s="6"/>
      <c r="T42" s="18">
        <f t="shared" si="5"/>
        <v>-1</v>
      </c>
      <c r="U42" s="6">
        <v>0</v>
      </c>
      <c r="V42" s="6"/>
      <c r="W42" s="18">
        <f t="shared" si="6"/>
        <v>0</v>
      </c>
    </row>
    <row r="43" spans="1:23" ht="30">
      <c r="A43" s="1" t="s">
        <v>54</v>
      </c>
      <c r="B43" s="2" t="s">
        <v>55</v>
      </c>
      <c r="C43" s="6">
        <v>48</v>
      </c>
      <c r="D43" s="6">
        <v>48</v>
      </c>
      <c r="E43" s="18">
        <f t="shared" si="0"/>
        <v>0</v>
      </c>
      <c r="F43" s="6">
        <v>5</v>
      </c>
      <c r="G43" s="6">
        <v>5</v>
      </c>
      <c r="H43" s="18">
        <f t="shared" si="1"/>
        <v>0</v>
      </c>
      <c r="I43" s="6">
        <v>10</v>
      </c>
      <c r="J43" s="13">
        <v>10</v>
      </c>
      <c r="K43" s="18">
        <f t="shared" si="2"/>
        <v>0</v>
      </c>
      <c r="L43" s="6">
        <v>19</v>
      </c>
      <c r="M43" s="13">
        <v>16</v>
      </c>
      <c r="N43" s="18">
        <f t="shared" si="3"/>
        <v>-3</v>
      </c>
      <c r="O43" s="6">
        <v>14</v>
      </c>
      <c r="P43" s="13">
        <v>17</v>
      </c>
      <c r="Q43" s="18">
        <f t="shared" si="4"/>
        <v>3</v>
      </c>
      <c r="R43" s="6">
        <v>0</v>
      </c>
      <c r="S43" s="6"/>
      <c r="T43" s="18">
        <f t="shared" si="5"/>
        <v>0</v>
      </c>
      <c r="U43" s="6">
        <v>0</v>
      </c>
      <c r="V43" s="6"/>
      <c r="W43" s="18">
        <f t="shared" si="6"/>
        <v>0</v>
      </c>
    </row>
    <row r="44" spans="1:23" ht="30">
      <c r="A44" s="1" t="s">
        <v>56</v>
      </c>
      <c r="B44" s="2" t="s">
        <v>53</v>
      </c>
      <c r="C44" s="6">
        <v>49</v>
      </c>
      <c r="D44" s="6">
        <v>45</v>
      </c>
      <c r="E44" s="18">
        <f t="shared" si="0"/>
        <v>-4</v>
      </c>
      <c r="F44" s="6">
        <v>24</v>
      </c>
      <c r="G44" s="6">
        <v>24</v>
      </c>
      <c r="H44" s="18">
        <f t="shared" si="1"/>
        <v>0</v>
      </c>
      <c r="I44" s="6">
        <v>25</v>
      </c>
      <c r="J44" s="13">
        <v>21</v>
      </c>
      <c r="K44" s="18">
        <f t="shared" si="2"/>
        <v>-4</v>
      </c>
      <c r="L44" s="6">
        <v>0</v>
      </c>
      <c r="M44" s="13">
        <v>0</v>
      </c>
      <c r="N44" s="18">
        <f t="shared" si="3"/>
        <v>0</v>
      </c>
      <c r="O44" s="6">
        <v>0</v>
      </c>
      <c r="P44" s="13">
        <v>0</v>
      </c>
      <c r="Q44" s="18">
        <f t="shared" si="4"/>
        <v>0</v>
      </c>
      <c r="R44" s="6">
        <v>0</v>
      </c>
      <c r="S44" s="6"/>
      <c r="T44" s="18">
        <f t="shared" si="5"/>
        <v>0</v>
      </c>
      <c r="U44" s="6">
        <v>0</v>
      </c>
      <c r="V44" s="6"/>
      <c r="W44" s="18">
        <f t="shared" si="6"/>
        <v>0</v>
      </c>
    </row>
    <row r="45" spans="1:23" ht="30">
      <c r="A45" s="1" t="s">
        <v>57</v>
      </c>
      <c r="B45" s="2" t="s">
        <v>55</v>
      </c>
      <c r="C45" s="6">
        <v>26</v>
      </c>
      <c r="D45" s="6">
        <v>21</v>
      </c>
      <c r="E45" s="18">
        <f t="shared" si="0"/>
        <v>-5</v>
      </c>
      <c r="F45" s="6">
        <v>11</v>
      </c>
      <c r="G45" s="6">
        <v>11</v>
      </c>
      <c r="H45" s="18">
        <f t="shared" si="1"/>
        <v>0</v>
      </c>
      <c r="I45" s="6">
        <v>14</v>
      </c>
      <c r="J45" s="13">
        <v>10</v>
      </c>
      <c r="K45" s="18">
        <f t="shared" si="2"/>
        <v>-4</v>
      </c>
      <c r="L45" s="6">
        <v>1</v>
      </c>
      <c r="M45" s="13">
        <v>0</v>
      </c>
      <c r="N45" s="18">
        <f t="shared" si="3"/>
        <v>-1</v>
      </c>
      <c r="O45" s="6">
        <v>0</v>
      </c>
      <c r="P45" s="13">
        <v>0</v>
      </c>
      <c r="Q45" s="18">
        <f t="shared" si="4"/>
        <v>0</v>
      </c>
      <c r="R45" s="6">
        <v>0</v>
      </c>
      <c r="S45" s="6"/>
      <c r="T45" s="18">
        <f t="shared" si="5"/>
        <v>0</v>
      </c>
      <c r="U45" s="6">
        <v>0</v>
      </c>
      <c r="V45" s="6"/>
      <c r="W45" s="18">
        <f t="shared" si="6"/>
        <v>0</v>
      </c>
    </row>
    <row r="46" spans="1:23">
      <c r="A46" s="37" t="s">
        <v>5</v>
      </c>
      <c r="B46" s="38"/>
      <c r="C46" s="10">
        <v>912</v>
      </c>
      <c r="D46" s="10">
        <v>1101</v>
      </c>
      <c r="E46" s="10">
        <f>D46-C46</f>
        <v>189</v>
      </c>
      <c r="F46" s="10">
        <v>318</v>
      </c>
      <c r="G46" s="10">
        <v>326</v>
      </c>
      <c r="H46" s="10">
        <f>G46-F46</f>
        <v>8</v>
      </c>
      <c r="I46" s="10">
        <v>260</v>
      </c>
      <c r="J46" s="10">
        <v>320</v>
      </c>
      <c r="K46" s="10">
        <f>J46-I46</f>
        <v>60</v>
      </c>
      <c r="L46" s="10">
        <v>173</v>
      </c>
      <c r="M46" s="10">
        <v>229</v>
      </c>
      <c r="N46" s="10">
        <f>M46-L46</f>
        <v>56</v>
      </c>
      <c r="O46" s="10">
        <v>161</v>
      </c>
      <c r="P46" s="10">
        <v>226</v>
      </c>
      <c r="Q46" s="10">
        <f>P46-O46</f>
        <v>65</v>
      </c>
      <c r="R46" s="10">
        <v>0</v>
      </c>
      <c r="S46" s="10">
        <v>0</v>
      </c>
      <c r="T46" s="10">
        <f>S46-R46</f>
        <v>0</v>
      </c>
      <c r="U46" s="10">
        <v>0</v>
      </c>
      <c r="V46" s="10">
        <v>0</v>
      </c>
      <c r="W46" s="10">
        <f>V46-U46</f>
        <v>0</v>
      </c>
    </row>
    <row r="47" spans="1:23">
      <c r="A47" s="5">
        <v>36951</v>
      </c>
      <c r="B47" s="2" t="s">
        <v>58</v>
      </c>
      <c r="C47" s="6">
        <v>47</v>
      </c>
      <c r="D47" s="6">
        <v>94</v>
      </c>
      <c r="E47" s="18">
        <f t="shared" si="0"/>
        <v>47</v>
      </c>
      <c r="F47" s="6">
        <v>18</v>
      </c>
      <c r="G47" s="6">
        <v>18</v>
      </c>
      <c r="H47" s="18">
        <f t="shared" si="1"/>
        <v>0</v>
      </c>
      <c r="I47" s="6">
        <v>13</v>
      </c>
      <c r="J47" s="14">
        <v>26</v>
      </c>
      <c r="K47" s="18">
        <f t="shared" si="2"/>
        <v>13</v>
      </c>
      <c r="L47" s="6">
        <v>11</v>
      </c>
      <c r="M47" s="13">
        <v>20</v>
      </c>
      <c r="N47" s="18">
        <f t="shared" si="3"/>
        <v>9</v>
      </c>
      <c r="O47" s="6">
        <v>5</v>
      </c>
      <c r="P47" s="13">
        <v>30</v>
      </c>
      <c r="Q47" s="18">
        <f t="shared" si="4"/>
        <v>25</v>
      </c>
      <c r="R47" s="6">
        <v>0</v>
      </c>
      <c r="S47" s="6"/>
      <c r="T47" s="18">
        <f t="shared" si="5"/>
        <v>0</v>
      </c>
      <c r="U47" s="6">
        <v>0</v>
      </c>
      <c r="V47" s="6"/>
      <c r="W47" s="18">
        <f t="shared" si="6"/>
        <v>0</v>
      </c>
    </row>
    <row r="48" spans="1:23" ht="16.5" customHeight="1">
      <c r="A48" s="5">
        <v>37316</v>
      </c>
      <c r="B48" s="2" t="s">
        <v>59</v>
      </c>
      <c r="C48" s="6">
        <v>88</v>
      </c>
      <c r="D48" s="6">
        <v>115</v>
      </c>
      <c r="E48" s="18">
        <f t="shared" si="0"/>
        <v>27</v>
      </c>
      <c r="F48" s="6">
        <v>25</v>
      </c>
      <c r="G48" s="6">
        <v>25</v>
      </c>
      <c r="H48" s="18">
        <f t="shared" si="1"/>
        <v>0</v>
      </c>
      <c r="I48" s="6">
        <v>24</v>
      </c>
      <c r="J48" s="14">
        <v>30</v>
      </c>
      <c r="K48" s="18">
        <f t="shared" si="2"/>
        <v>6</v>
      </c>
      <c r="L48" s="6">
        <v>21</v>
      </c>
      <c r="M48" s="13">
        <v>30</v>
      </c>
      <c r="N48" s="18">
        <f t="shared" si="3"/>
        <v>9</v>
      </c>
      <c r="O48" s="6">
        <v>18</v>
      </c>
      <c r="P48" s="13">
        <v>30</v>
      </c>
      <c r="Q48" s="18">
        <f t="shared" si="4"/>
        <v>12</v>
      </c>
      <c r="R48" s="6">
        <v>0</v>
      </c>
      <c r="S48" s="6"/>
      <c r="T48" s="18">
        <f t="shared" si="5"/>
        <v>0</v>
      </c>
      <c r="U48" s="6">
        <v>0</v>
      </c>
      <c r="V48" s="6"/>
      <c r="W48" s="18">
        <f t="shared" si="6"/>
        <v>0</v>
      </c>
    </row>
    <row r="49" spans="1:23">
      <c r="A49" s="5">
        <v>36982</v>
      </c>
      <c r="B49" s="2" t="s">
        <v>60</v>
      </c>
      <c r="C49" s="6">
        <v>22</v>
      </c>
      <c r="D49" s="6">
        <v>26</v>
      </c>
      <c r="E49" s="18">
        <f t="shared" si="0"/>
        <v>4</v>
      </c>
      <c r="F49" s="6">
        <v>16</v>
      </c>
      <c r="G49" s="6">
        <v>18</v>
      </c>
      <c r="H49" s="18">
        <f t="shared" si="1"/>
        <v>2</v>
      </c>
      <c r="I49" s="6">
        <v>6</v>
      </c>
      <c r="J49" s="13">
        <v>8</v>
      </c>
      <c r="K49" s="18">
        <f t="shared" si="2"/>
        <v>2</v>
      </c>
      <c r="L49" s="6">
        <v>0</v>
      </c>
      <c r="M49" s="13">
        <v>0</v>
      </c>
      <c r="N49" s="18">
        <f t="shared" si="3"/>
        <v>0</v>
      </c>
      <c r="O49" s="6">
        <v>0</v>
      </c>
      <c r="P49" s="13">
        <v>0</v>
      </c>
      <c r="Q49" s="18">
        <f t="shared" si="4"/>
        <v>0</v>
      </c>
      <c r="R49" s="6">
        <v>0</v>
      </c>
      <c r="S49" s="6"/>
      <c r="T49" s="18">
        <f t="shared" si="5"/>
        <v>0</v>
      </c>
      <c r="U49" s="6">
        <v>0</v>
      </c>
      <c r="V49" s="6"/>
      <c r="W49" s="18">
        <f t="shared" si="6"/>
        <v>0</v>
      </c>
    </row>
    <row r="50" spans="1:23" ht="14.25" customHeight="1">
      <c r="A50" s="5">
        <v>37347</v>
      </c>
      <c r="B50" s="2" t="s">
        <v>59</v>
      </c>
      <c r="C50" s="6">
        <v>25</v>
      </c>
      <c r="D50" s="6">
        <v>35</v>
      </c>
      <c r="E50" s="18">
        <f t="shared" si="0"/>
        <v>10</v>
      </c>
      <c r="F50" s="6">
        <v>17</v>
      </c>
      <c r="G50" s="6">
        <v>18</v>
      </c>
      <c r="H50" s="18">
        <f t="shared" si="1"/>
        <v>1</v>
      </c>
      <c r="I50" s="6">
        <v>8</v>
      </c>
      <c r="J50" s="13">
        <v>17</v>
      </c>
      <c r="K50" s="18">
        <f t="shared" si="2"/>
        <v>9</v>
      </c>
      <c r="L50" s="6">
        <v>0</v>
      </c>
      <c r="M50" s="13">
        <v>0</v>
      </c>
      <c r="N50" s="18">
        <f t="shared" si="3"/>
        <v>0</v>
      </c>
      <c r="O50" s="6">
        <v>0</v>
      </c>
      <c r="P50" s="13">
        <v>0</v>
      </c>
      <c r="Q50" s="18">
        <f t="shared" si="4"/>
        <v>0</v>
      </c>
      <c r="R50" s="6">
        <v>0</v>
      </c>
      <c r="S50" s="6"/>
      <c r="T50" s="18">
        <f t="shared" si="5"/>
        <v>0</v>
      </c>
      <c r="U50" s="6">
        <v>0</v>
      </c>
      <c r="V50" s="6"/>
      <c r="W50" s="18">
        <f t="shared" si="6"/>
        <v>0</v>
      </c>
    </row>
    <row r="51" spans="1:23" ht="30">
      <c r="A51" s="5">
        <v>37317</v>
      </c>
      <c r="B51" s="2" t="s">
        <v>61</v>
      </c>
      <c r="C51" s="6">
        <v>75</v>
      </c>
      <c r="D51" s="6">
        <v>82</v>
      </c>
      <c r="E51" s="18">
        <f t="shared" si="0"/>
        <v>7</v>
      </c>
      <c r="F51" s="6">
        <v>20</v>
      </c>
      <c r="G51" s="6">
        <v>20</v>
      </c>
      <c r="H51" s="18">
        <f t="shared" si="1"/>
        <v>0</v>
      </c>
      <c r="I51" s="6">
        <v>19</v>
      </c>
      <c r="J51" s="13">
        <v>22</v>
      </c>
      <c r="K51" s="18">
        <f t="shared" si="2"/>
        <v>3</v>
      </c>
      <c r="L51" s="6">
        <v>15</v>
      </c>
      <c r="M51" s="13">
        <v>20</v>
      </c>
      <c r="N51" s="18">
        <f t="shared" si="3"/>
        <v>5</v>
      </c>
      <c r="O51" s="6">
        <v>21</v>
      </c>
      <c r="P51" s="13">
        <v>20</v>
      </c>
      <c r="Q51" s="18">
        <f t="shared" si="4"/>
        <v>-1</v>
      </c>
      <c r="R51" s="6">
        <v>0</v>
      </c>
      <c r="S51" s="6"/>
      <c r="T51" s="18">
        <f t="shared" si="5"/>
        <v>0</v>
      </c>
      <c r="U51" s="6">
        <v>0</v>
      </c>
      <c r="V51" s="6"/>
      <c r="W51" s="18">
        <f t="shared" si="6"/>
        <v>0</v>
      </c>
    </row>
    <row r="52" spans="1:23" ht="30">
      <c r="A52" s="5">
        <v>37348</v>
      </c>
      <c r="B52" s="2" t="s">
        <v>61</v>
      </c>
      <c r="C52" s="6">
        <v>26</v>
      </c>
      <c r="D52" s="6">
        <v>30</v>
      </c>
      <c r="E52" s="18">
        <f t="shared" si="0"/>
        <v>4</v>
      </c>
      <c r="F52" s="6">
        <v>14</v>
      </c>
      <c r="G52" s="6">
        <v>15</v>
      </c>
      <c r="H52" s="18">
        <f t="shared" si="1"/>
        <v>1</v>
      </c>
      <c r="I52" s="6">
        <v>12</v>
      </c>
      <c r="J52" s="13">
        <v>15</v>
      </c>
      <c r="K52" s="18">
        <f t="shared" si="2"/>
        <v>3</v>
      </c>
      <c r="L52" s="6">
        <v>0</v>
      </c>
      <c r="M52" s="13">
        <v>0</v>
      </c>
      <c r="N52" s="18">
        <f t="shared" si="3"/>
        <v>0</v>
      </c>
      <c r="O52" s="6">
        <v>0</v>
      </c>
      <c r="P52" s="13">
        <v>0</v>
      </c>
      <c r="Q52" s="18">
        <f t="shared" si="4"/>
        <v>0</v>
      </c>
      <c r="R52" s="6">
        <v>0</v>
      </c>
      <c r="S52" s="6"/>
      <c r="T52" s="18">
        <f t="shared" si="5"/>
        <v>0</v>
      </c>
      <c r="U52" s="6">
        <v>0</v>
      </c>
      <c r="V52" s="6"/>
      <c r="W52" s="18">
        <f t="shared" si="6"/>
        <v>0</v>
      </c>
    </row>
    <row r="53" spans="1:23" ht="15.75" customHeight="1">
      <c r="A53" s="5">
        <v>36959</v>
      </c>
      <c r="B53" s="2" t="s">
        <v>62</v>
      </c>
      <c r="C53" s="6">
        <v>139</v>
      </c>
      <c r="D53" s="6">
        <v>164</v>
      </c>
      <c r="E53" s="18">
        <f t="shared" si="0"/>
        <v>25</v>
      </c>
      <c r="F53" s="6">
        <v>40</v>
      </c>
      <c r="G53" s="6">
        <v>40</v>
      </c>
      <c r="H53" s="18">
        <f t="shared" si="1"/>
        <v>0</v>
      </c>
      <c r="I53" s="6">
        <v>38</v>
      </c>
      <c r="J53" s="13">
        <v>44</v>
      </c>
      <c r="K53" s="18">
        <f t="shared" si="2"/>
        <v>6</v>
      </c>
      <c r="L53" s="6">
        <v>40</v>
      </c>
      <c r="M53" s="13">
        <v>45</v>
      </c>
      <c r="N53" s="18">
        <f t="shared" si="3"/>
        <v>5</v>
      </c>
      <c r="O53" s="6">
        <v>21</v>
      </c>
      <c r="P53" s="13">
        <v>35</v>
      </c>
      <c r="Q53" s="18">
        <f t="shared" si="4"/>
        <v>14</v>
      </c>
      <c r="R53" s="6">
        <v>0</v>
      </c>
      <c r="S53" s="6"/>
      <c r="T53" s="18">
        <f t="shared" si="5"/>
        <v>0</v>
      </c>
      <c r="U53" s="6">
        <v>0</v>
      </c>
      <c r="V53" s="6"/>
      <c r="W53" s="18">
        <f t="shared" si="6"/>
        <v>0</v>
      </c>
    </row>
    <row r="54" spans="1:23">
      <c r="A54" s="5">
        <v>37689</v>
      </c>
      <c r="B54" s="2" t="s">
        <v>63</v>
      </c>
      <c r="C54" s="6">
        <v>93</v>
      </c>
      <c r="D54" s="6">
        <v>94</v>
      </c>
      <c r="E54" s="18">
        <f t="shared" si="0"/>
        <v>1</v>
      </c>
      <c r="F54" s="6">
        <v>30</v>
      </c>
      <c r="G54" s="6">
        <v>30</v>
      </c>
      <c r="H54" s="18">
        <f t="shared" si="1"/>
        <v>0</v>
      </c>
      <c r="I54" s="6">
        <v>23</v>
      </c>
      <c r="J54" s="13">
        <v>23</v>
      </c>
      <c r="K54" s="18">
        <f t="shared" si="2"/>
        <v>0</v>
      </c>
      <c r="L54" s="6">
        <v>20</v>
      </c>
      <c r="M54" s="13">
        <v>20</v>
      </c>
      <c r="N54" s="18">
        <f t="shared" si="3"/>
        <v>0</v>
      </c>
      <c r="O54" s="6">
        <v>20</v>
      </c>
      <c r="P54" s="13">
        <v>21</v>
      </c>
      <c r="Q54" s="18">
        <f t="shared" si="4"/>
        <v>1</v>
      </c>
      <c r="R54" s="6">
        <v>0</v>
      </c>
      <c r="S54" s="6"/>
      <c r="T54" s="18">
        <f t="shared" si="5"/>
        <v>0</v>
      </c>
      <c r="U54" s="6">
        <v>0</v>
      </c>
      <c r="V54" s="6"/>
      <c r="W54" s="18">
        <f t="shared" si="6"/>
        <v>0</v>
      </c>
    </row>
    <row r="55" spans="1:23" ht="15" customHeight="1">
      <c r="A55" s="5">
        <v>36990</v>
      </c>
      <c r="B55" s="2" t="s">
        <v>62</v>
      </c>
      <c r="C55" s="6">
        <v>30</v>
      </c>
      <c r="D55" s="6">
        <v>34</v>
      </c>
      <c r="E55" s="18">
        <f t="shared" si="0"/>
        <v>4</v>
      </c>
      <c r="F55" s="6">
        <v>16</v>
      </c>
      <c r="G55" s="6">
        <v>15</v>
      </c>
      <c r="H55" s="18">
        <f t="shared" si="1"/>
        <v>-1</v>
      </c>
      <c r="I55" s="6">
        <v>14</v>
      </c>
      <c r="J55" s="13">
        <v>19</v>
      </c>
      <c r="K55" s="18">
        <f t="shared" si="2"/>
        <v>5</v>
      </c>
      <c r="L55" s="6">
        <v>0</v>
      </c>
      <c r="M55" s="13">
        <v>0</v>
      </c>
      <c r="N55" s="18">
        <f t="shared" si="3"/>
        <v>0</v>
      </c>
      <c r="O55" s="6">
        <v>0</v>
      </c>
      <c r="P55" s="13">
        <v>0</v>
      </c>
      <c r="Q55" s="18">
        <f t="shared" si="4"/>
        <v>0</v>
      </c>
      <c r="R55" s="6">
        <v>0</v>
      </c>
      <c r="S55" s="6"/>
      <c r="T55" s="18">
        <f t="shared" si="5"/>
        <v>0</v>
      </c>
      <c r="U55" s="6">
        <v>0</v>
      </c>
      <c r="V55" s="6"/>
      <c r="W55" s="18">
        <f t="shared" si="6"/>
        <v>0</v>
      </c>
    </row>
    <row r="56" spans="1:23">
      <c r="A56" s="5">
        <v>37720</v>
      </c>
      <c r="B56" s="2" t="s">
        <v>63</v>
      </c>
      <c r="C56" s="6">
        <v>39</v>
      </c>
      <c r="D56" s="6">
        <v>40</v>
      </c>
      <c r="E56" s="18">
        <f t="shared" si="0"/>
        <v>1</v>
      </c>
      <c r="F56" s="6">
        <v>21</v>
      </c>
      <c r="G56" s="6">
        <v>20</v>
      </c>
      <c r="H56" s="18">
        <f t="shared" si="1"/>
        <v>-1</v>
      </c>
      <c r="I56" s="6">
        <v>18</v>
      </c>
      <c r="J56" s="13">
        <v>20</v>
      </c>
      <c r="K56" s="18">
        <f t="shared" si="2"/>
        <v>2</v>
      </c>
      <c r="L56" s="6">
        <v>0</v>
      </c>
      <c r="M56" s="13">
        <v>0</v>
      </c>
      <c r="N56" s="18">
        <f t="shared" si="3"/>
        <v>0</v>
      </c>
      <c r="O56" s="6">
        <v>0</v>
      </c>
      <c r="P56" s="13">
        <v>0</v>
      </c>
      <c r="Q56" s="18">
        <f t="shared" si="4"/>
        <v>0</v>
      </c>
      <c r="R56" s="6">
        <v>0</v>
      </c>
      <c r="S56" s="6"/>
      <c r="T56" s="18">
        <f t="shared" si="5"/>
        <v>0</v>
      </c>
      <c r="U56" s="6">
        <v>0</v>
      </c>
      <c r="V56" s="6"/>
      <c r="W56" s="18">
        <f t="shared" si="6"/>
        <v>0</v>
      </c>
    </row>
    <row r="57" spans="1:23" ht="30">
      <c r="A57" s="1">
        <v>37326</v>
      </c>
      <c r="B57" s="2" t="s">
        <v>64</v>
      </c>
      <c r="C57" s="6">
        <v>137</v>
      </c>
      <c r="D57" s="6">
        <v>189</v>
      </c>
      <c r="E57" s="18">
        <f t="shared" si="0"/>
        <v>52</v>
      </c>
      <c r="F57" s="6">
        <v>43</v>
      </c>
      <c r="G57" s="6">
        <v>48</v>
      </c>
      <c r="H57" s="18">
        <f t="shared" si="1"/>
        <v>5</v>
      </c>
      <c r="I57" s="6">
        <v>43</v>
      </c>
      <c r="J57" s="13">
        <v>53</v>
      </c>
      <c r="K57" s="18">
        <f t="shared" si="2"/>
        <v>10</v>
      </c>
      <c r="L57" s="6">
        <v>22</v>
      </c>
      <c r="M57" s="15">
        <v>50</v>
      </c>
      <c r="N57" s="18">
        <f t="shared" si="3"/>
        <v>28</v>
      </c>
      <c r="O57" s="6">
        <v>29</v>
      </c>
      <c r="P57" s="15">
        <v>38</v>
      </c>
      <c r="Q57" s="18">
        <f t="shared" si="4"/>
        <v>9</v>
      </c>
      <c r="R57" s="6">
        <v>0</v>
      </c>
      <c r="S57" s="6"/>
      <c r="T57" s="18">
        <f t="shared" si="5"/>
        <v>0</v>
      </c>
      <c r="U57" s="6">
        <v>0</v>
      </c>
      <c r="V57" s="6"/>
      <c r="W57" s="18">
        <f t="shared" si="6"/>
        <v>0</v>
      </c>
    </row>
    <row r="58" spans="1:23" ht="30">
      <c r="A58" s="1" t="s">
        <v>65</v>
      </c>
      <c r="B58" s="2" t="s">
        <v>41</v>
      </c>
      <c r="C58" s="6">
        <v>151</v>
      </c>
      <c r="D58" s="6">
        <v>159</v>
      </c>
      <c r="E58" s="18">
        <f t="shared" si="0"/>
        <v>8</v>
      </c>
      <c r="F58" s="6">
        <v>30</v>
      </c>
      <c r="G58" s="6">
        <v>30</v>
      </c>
      <c r="H58" s="18">
        <f t="shared" si="1"/>
        <v>0</v>
      </c>
      <c r="I58" s="6">
        <v>30</v>
      </c>
      <c r="J58" s="13">
        <v>33</v>
      </c>
      <c r="K58" s="18">
        <f t="shared" si="2"/>
        <v>3</v>
      </c>
      <c r="L58" s="6">
        <v>44</v>
      </c>
      <c r="M58" s="13">
        <v>44</v>
      </c>
      <c r="N58" s="18">
        <f t="shared" si="3"/>
        <v>0</v>
      </c>
      <c r="O58" s="6">
        <v>47</v>
      </c>
      <c r="P58" s="13">
        <v>52</v>
      </c>
      <c r="Q58" s="18">
        <f t="shared" si="4"/>
        <v>5</v>
      </c>
      <c r="R58" s="6">
        <v>0</v>
      </c>
      <c r="S58" s="6"/>
      <c r="T58" s="18">
        <f t="shared" si="5"/>
        <v>0</v>
      </c>
      <c r="U58" s="6">
        <v>0</v>
      </c>
      <c r="V58" s="6"/>
      <c r="W58" s="18">
        <f t="shared" si="6"/>
        <v>0</v>
      </c>
    </row>
    <row r="59" spans="1:23" ht="30">
      <c r="A59" s="6" t="s">
        <v>42</v>
      </c>
      <c r="B59" s="3" t="s">
        <v>66</v>
      </c>
      <c r="C59" s="6">
        <v>14</v>
      </c>
      <c r="D59" s="6">
        <v>15</v>
      </c>
      <c r="E59" s="18">
        <f t="shared" si="0"/>
        <v>1</v>
      </c>
      <c r="F59" s="6">
        <v>14</v>
      </c>
      <c r="G59" s="6">
        <v>15</v>
      </c>
      <c r="H59" s="18">
        <f t="shared" si="1"/>
        <v>1</v>
      </c>
      <c r="I59" s="6">
        <v>0</v>
      </c>
      <c r="J59" s="6"/>
      <c r="K59" s="18">
        <f t="shared" si="2"/>
        <v>0</v>
      </c>
      <c r="L59" s="6">
        <v>0</v>
      </c>
      <c r="M59" s="6"/>
      <c r="N59" s="18">
        <f t="shared" si="3"/>
        <v>0</v>
      </c>
      <c r="O59" s="6">
        <v>0</v>
      </c>
      <c r="P59" s="6"/>
      <c r="Q59" s="18">
        <f t="shared" si="4"/>
        <v>0</v>
      </c>
      <c r="R59" s="6">
        <v>0</v>
      </c>
      <c r="S59" s="6"/>
      <c r="T59" s="18">
        <f t="shared" si="5"/>
        <v>0</v>
      </c>
      <c r="U59" s="6">
        <v>0</v>
      </c>
      <c r="V59" s="6"/>
      <c r="W59" s="18">
        <f t="shared" si="6"/>
        <v>0</v>
      </c>
    </row>
    <row r="60" spans="1:23" ht="30">
      <c r="A60" s="1" t="s">
        <v>44</v>
      </c>
      <c r="B60" s="2" t="s">
        <v>41</v>
      </c>
      <c r="C60" s="6">
        <v>26</v>
      </c>
      <c r="D60" s="6">
        <v>24</v>
      </c>
      <c r="E60" s="18">
        <f t="shared" si="0"/>
        <v>-2</v>
      </c>
      <c r="F60" s="6">
        <v>14</v>
      </c>
      <c r="G60" s="6">
        <v>14</v>
      </c>
      <c r="H60" s="18">
        <f t="shared" si="1"/>
        <v>0</v>
      </c>
      <c r="I60" s="6">
        <v>12</v>
      </c>
      <c r="J60" s="13">
        <v>10</v>
      </c>
      <c r="K60" s="18">
        <f t="shared" si="2"/>
        <v>-2</v>
      </c>
      <c r="L60" s="6">
        <v>0</v>
      </c>
      <c r="M60" s="13">
        <v>0</v>
      </c>
      <c r="N60" s="18">
        <f t="shared" si="3"/>
        <v>0</v>
      </c>
      <c r="O60" s="6">
        <v>0</v>
      </c>
      <c r="P60" s="13">
        <v>0</v>
      </c>
      <c r="Q60" s="18">
        <f t="shared" si="4"/>
        <v>0</v>
      </c>
      <c r="R60" s="6">
        <v>0</v>
      </c>
      <c r="S60" s="6"/>
      <c r="T60" s="18">
        <f t="shared" si="5"/>
        <v>0</v>
      </c>
      <c r="U60" s="6">
        <v>0</v>
      </c>
      <c r="V60" s="6"/>
      <c r="W60" s="18">
        <f t="shared" si="6"/>
        <v>0</v>
      </c>
    </row>
    <row r="61" spans="1:23">
      <c r="A61" s="37" t="s">
        <v>6</v>
      </c>
      <c r="B61" s="38"/>
      <c r="C61" s="10">
        <v>250</v>
      </c>
      <c r="D61" s="10">
        <f>SUM(D62:D68)</f>
        <v>276</v>
      </c>
      <c r="E61" s="10">
        <f>D61-C61</f>
        <v>26</v>
      </c>
      <c r="F61" s="10">
        <v>75</v>
      </c>
      <c r="G61" s="10">
        <v>78</v>
      </c>
      <c r="H61" s="10">
        <f>G61-F61</f>
        <v>3</v>
      </c>
      <c r="I61" s="10">
        <v>56</v>
      </c>
      <c r="J61" s="10">
        <v>58</v>
      </c>
      <c r="K61" s="10">
        <f>J61-I61</f>
        <v>2</v>
      </c>
      <c r="L61" s="10">
        <v>49</v>
      </c>
      <c r="M61" s="10">
        <v>61</v>
      </c>
      <c r="N61" s="10">
        <f>M61-L61</f>
        <v>12</v>
      </c>
      <c r="O61" s="10">
        <v>46</v>
      </c>
      <c r="P61" s="10">
        <v>58</v>
      </c>
      <c r="Q61" s="10">
        <f>P61-O61</f>
        <v>12</v>
      </c>
      <c r="R61" s="10">
        <v>24</v>
      </c>
      <c r="S61" s="10">
        <v>21</v>
      </c>
      <c r="T61" s="10">
        <f>S61-R61</f>
        <v>-3</v>
      </c>
      <c r="U61" s="10">
        <v>0</v>
      </c>
      <c r="V61" s="10">
        <v>0</v>
      </c>
      <c r="W61" s="10">
        <f>V61-U61</f>
        <v>0</v>
      </c>
    </row>
    <row r="62" spans="1:23">
      <c r="A62" s="5" t="s">
        <v>67</v>
      </c>
      <c r="B62" s="2" t="s">
        <v>68</v>
      </c>
      <c r="C62" s="6">
        <f>F62+I62+L62+O62+R62+U62</f>
        <v>45</v>
      </c>
      <c r="D62" s="6">
        <f>G62+J62+M62+P62+S62+V62</f>
        <v>58</v>
      </c>
      <c r="E62" s="18">
        <f t="shared" si="0"/>
        <v>13</v>
      </c>
      <c r="F62" s="6">
        <v>11</v>
      </c>
      <c r="G62" s="6">
        <v>10</v>
      </c>
      <c r="H62" s="18">
        <f t="shared" si="1"/>
        <v>-1</v>
      </c>
      <c r="I62" s="6">
        <v>0</v>
      </c>
      <c r="J62" s="13">
        <v>0</v>
      </c>
      <c r="K62" s="18">
        <f t="shared" si="2"/>
        <v>0</v>
      </c>
      <c r="L62" s="6">
        <v>19</v>
      </c>
      <c r="M62" s="13">
        <v>25</v>
      </c>
      <c r="N62" s="18">
        <f t="shared" si="3"/>
        <v>6</v>
      </c>
      <c r="O62" s="6">
        <v>15</v>
      </c>
      <c r="P62" s="13">
        <v>23</v>
      </c>
      <c r="Q62" s="18">
        <f t="shared" si="4"/>
        <v>8</v>
      </c>
      <c r="R62" s="6">
        <v>0</v>
      </c>
      <c r="S62" s="13">
        <v>0</v>
      </c>
      <c r="T62" s="18">
        <f t="shared" si="5"/>
        <v>0</v>
      </c>
      <c r="U62" s="6">
        <v>0</v>
      </c>
      <c r="V62" s="6"/>
      <c r="W62" s="18">
        <f t="shared" si="6"/>
        <v>0</v>
      </c>
    </row>
    <row r="63" spans="1:23">
      <c r="A63" s="5" t="s">
        <v>69</v>
      </c>
      <c r="B63" s="2" t="s">
        <v>70</v>
      </c>
      <c r="C63" s="6">
        <f t="shared" ref="C63:C68" si="8">F63+I63+L63+O63+R63+U63</f>
        <v>52</v>
      </c>
      <c r="D63" s="6">
        <f t="shared" ref="D63:D68" si="9">G63+J63+M63+P63+S63+V63</f>
        <v>53</v>
      </c>
      <c r="E63" s="18">
        <f t="shared" si="0"/>
        <v>1</v>
      </c>
      <c r="F63" s="6">
        <v>9</v>
      </c>
      <c r="G63" s="6">
        <v>10</v>
      </c>
      <c r="H63" s="18">
        <f t="shared" si="1"/>
        <v>1</v>
      </c>
      <c r="I63" s="6">
        <v>11</v>
      </c>
      <c r="J63" s="13">
        <v>10</v>
      </c>
      <c r="K63" s="18">
        <f t="shared" si="2"/>
        <v>-1</v>
      </c>
      <c r="L63" s="6">
        <v>10</v>
      </c>
      <c r="M63" s="13">
        <v>11</v>
      </c>
      <c r="N63" s="18">
        <f t="shared" si="3"/>
        <v>1</v>
      </c>
      <c r="O63" s="6">
        <v>11</v>
      </c>
      <c r="P63" s="13">
        <v>12</v>
      </c>
      <c r="Q63" s="18">
        <f t="shared" si="4"/>
        <v>1</v>
      </c>
      <c r="R63" s="6">
        <v>11</v>
      </c>
      <c r="S63" s="13">
        <v>10</v>
      </c>
      <c r="T63" s="18">
        <f t="shared" si="5"/>
        <v>-1</v>
      </c>
      <c r="U63" s="6">
        <v>0</v>
      </c>
      <c r="V63" s="6">
        <v>0</v>
      </c>
      <c r="W63" s="18">
        <f t="shared" si="6"/>
        <v>0</v>
      </c>
    </row>
    <row r="64" spans="1:23">
      <c r="A64" s="6" t="s">
        <v>71</v>
      </c>
      <c r="B64" s="3" t="s">
        <v>72</v>
      </c>
      <c r="C64" s="6">
        <f t="shared" si="8"/>
        <v>26</v>
      </c>
      <c r="D64" s="6">
        <f t="shared" si="9"/>
        <v>26</v>
      </c>
      <c r="E64" s="18">
        <f t="shared" si="0"/>
        <v>0</v>
      </c>
      <c r="F64" s="6">
        <v>10</v>
      </c>
      <c r="G64" s="6">
        <v>10</v>
      </c>
      <c r="H64" s="18">
        <f t="shared" si="1"/>
        <v>0</v>
      </c>
      <c r="I64" s="6">
        <v>15</v>
      </c>
      <c r="J64" s="13">
        <v>16</v>
      </c>
      <c r="K64" s="18">
        <f t="shared" si="2"/>
        <v>1</v>
      </c>
      <c r="L64" s="6">
        <v>0</v>
      </c>
      <c r="M64" s="13">
        <v>0</v>
      </c>
      <c r="N64" s="18">
        <f t="shared" si="3"/>
        <v>0</v>
      </c>
      <c r="O64" s="6">
        <v>0</v>
      </c>
      <c r="P64" s="13">
        <v>0</v>
      </c>
      <c r="Q64" s="18">
        <f t="shared" si="4"/>
        <v>0</v>
      </c>
      <c r="R64" s="6">
        <v>1</v>
      </c>
      <c r="S64" s="13">
        <v>0</v>
      </c>
      <c r="T64" s="18">
        <f t="shared" si="5"/>
        <v>-1</v>
      </c>
      <c r="U64" s="6">
        <v>0</v>
      </c>
      <c r="V64" s="6"/>
      <c r="W64" s="18">
        <f t="shared" si="6"/>
        <v>0</v>
      </c>
    </row>
    <row r="65" spans="1:23">
      <c r="A65" s="6" t="s">
        <v>73</v>
      </c>
      <c r="B65" s="3" t="s">
        <v>74</v>
      </c>
      <c r="C65" s="6">
        <f t="shared" si="8"/>
        <v>5</v>
      </c>
      <c r="D65" s="6">
        <f t="shared" si="9"/>
        <v>5</v>
      </c>
      <c r="E65" s="18">
        <f t="shared" si="0"/>
        <v>0</v>
      </c>
      <c r="F65" s="6">
        <v>5</v>
      </c>
      <c r="G65" s="6">
        <v>5</v>
      </c>
      <c r="H65" s="18">
        <f t="shared" si="1"/>
        <v>0</v>
      </c>
      <c r="I65" s="6">
        <v>0</v>
      </c>
      <c r="J65" s="6"/>
      <c r="K65" s="18">
        <f t="shared" si="2"/>
        <v>0</v>
      </c>
      <c r="L65" s="6">
        <v>0</v>
      </c>
      <c r="M65" s="6"/>
      <c r="N65" s="18">
        <f t="shared" si="3"/>
        <v>0</v>
      </c>
      <c r="O65" s="6">
        <v>0</v>
      </c>
      <c r="P65" s="6"/>
      <c r="Q65" s="18">
        <f t="shared" si="4"/>
        <v>0</v>
      </c>
      <c r="R65" s="6">
        <v>0</v>
      </c>
      <c r="S65" s="6"/>
      <c r="T65" s="18">
        <f t="shared" si="5"/>
        <v>0</v>
      </c>
      <c r="U65" s="6">
        <v>0</v>
      </c>
      <c r="V65" s="6"/>
      <c r="W65" s="18">
        <f t="shared" si="6"/>
        <v>0</v>
      </c>
    </row>
    <row r="66" spans="1:23">
      <c r="A66" s="6" t="s">
        <v>75</v>
      </c>
      <c r="B66" s="3" t="s">
        <v>76</v>
      </c>
      <c r="C66" s="6">
        <f t="shared" si="8"/>
        <v>28</v>
      </c>
      <c r="D66" s="6">
        <f t="shared" si="9"/>
        <v>29</v>
      </c>
      <c r="E66" s="18">
        <f t="shared" si="0"/>
        <v>1</v>
      </c>
      <c r="F66" s="6">
        <v>19</v>
      </c>
      <c r="G66" s="6">
        <v>19</v>
      </c>
      <c r="H66" s="18">
        <f t="shared" si="1"/>
        <v>0</v>
      </c>
      <c r="I66" s="6">
        <v>9</v>
      </c>
      <c r="J66" s="13">
        <v>10</v>
      </c>
      <c r="K66" s="18">
        <f t="shared" si="2"/>
        <v>1</v>
      </c>
      <c r="L66" s="6">
        <v>0</v>
      </c>
      <c r="M66" s="13">
        <v>0</v>
      </c>
      <c r="N66" s="18">
        <f t="shared" si="3"/>
        <v>0</v>
      </c>
      <c r="O66" s="6">
        <v>0</v>
      </c>
      <c r="P66" s="13">
        <v>0</v>
      </c>
      <c r="Q66" s="18">
        <f t="shared" si="4"/>
        <v>0</v>
      </c>
      <c r="R66" s="6">
        <v>0</v>
      </c>
      <c r="S66" s="13">
        <v>0</v>
      </c>
      <c r="T66" s="18">
        <f t="shared" si="5"/>
        <v>0</v>
      </c>
      <c r="U66" s="6">
        <v>0</v>
      </c>
      <c r="V66" s="6"/>
      <c r="W66" s="18">
        <f t="shared" si="6"/>
        <v>0</v>
      </c>
    </row>
    <row r="67" spans="1:23" ht="15" customHeight="1">
      <c r="A67" s="5" t="s">
        <v>77</v>
      </c>
      <c r="B67" s="2" t="s">
        <v>78</v>
      </c>
      <c r="C67" s="6">
        <f t="shared" si="8"/>
        <v>4</v>
      </c>
      <c r="D67" s="6">
        <f t="shared" si="9"/>
        <v>10</v>
      </c>
      <c r="E67" s="18">
        <f t="shared" si="0"/>
        <v>6</v>
      </c>
      <c r="F67" s="6">
        <v>0</v>
      </c>
      <c r="G67" s="6">
        <v>5</v>
      </c>
      <c r="H67" s="18">
        <f t="shared" si="1"/>
        <v>5</v>
      </c>
      <c r="I67" s="6">
        <v>4</v>
      </c>
      <c r="J67" s="13">
        <v>5</v>
      </c>
      <c r="K67" s="18">
        <f t="shared" si="2"/>
        <v>1</v>
      </c>
      <c r="L67" s="6">
        <v>0</v>
      </c>
      <c r="M67" s="13">
        <v>0</v>
      </c>
      <c r="N67" s="18">
        <f t="shared" si="3"/>
        <v>0</v>
      </c>
      <c r="O67" s="6">
        <v>0</v>
      </c>
      <c r="P67" s="13">
        <v>0</v>
      </c>
      <c r="Q67" s="18">
        <f t="shared" si="4"/>
        <v>0</v>
      </c>
      <c r="R67" s="6">
        <v>0</v>
      </c>
      <c r="S67" s="13">
        <v>0</v>
      </c>
      <c r="T67" s="18">
        <f t="shared" si="5"/>
        <v>0</v>
      </c>
      <c r="U67" s="6">
        <v>0</v>
      </c>
      <c r="V67" s="6"/>
      <c r="W67" s="18">
        <f t="shared" si="6"/>
        <v>0</v>
      </c>
    </row>
    <row r="68" spans="1:23" ht="30">
      <c r="A68" s="5" t="s">
        <v>79</v>
      </c>
      <c r="B68" s="2" t="s">
        <v>80</v>
      </c>
      <c r="C68" s="6">
        <f t="shared" si="8"/>
        <v>90</v>
      </c>
      <c r="D68" s="6">
        <f t="shared" si="9"/>
        <v>95</v>
      </c>
      <c r="E68" s="18">
        <f t="shared" si="0"/>
        <v>5</v>
      </c>
      <c r="F68" s="6">
        <v>21</v>
      </c>
      <c r="G68" s="6">
        <v>19</v>
      </c>
      <c r="H68" s="18">
        <f t="shared" si="1"/>
        <v>-2</v>
      </c>
      <c r="I68" s="6">
        <v>17</v>
      </c>
      <c r="J68" s="13">
        <v>17</v>
      </c>
      <c r="K68" s="18">
        <f t="shared" si="2"/>
        <v>0</v>
      </c>
      <c r="L68" s="6">
        <v>20</v>
      </c>
      <c r="M68" s="13">
        <v>25</v>
      </c>
      <c r="N68" s="18">
        <f t="shared" si="3"/>
        <v>5</v>
      </c>
      <c r="O68" s="6">
        <v>20</v>
      </c>
      <c r="P68" s="13">
        <v>23</v>
      </c>
      <c r="Q68" s="18">
        <f t="shared" si="4"/>
        <v>3</v>
      </c>
      <c r="R68" s="6">
        <v>12</v>
      </c>
      <c r="S68" s="13">
        <v>11</v>
      </c>
      <c r="T68" s="18">
        <f t="shared" si="5"/>
        <v>-1</v>
      </c>
      <c r="U68" s="6">
        <v>0</v>
      </c>
      <c r="V68" s="6"/>
      <c r="W68" s="18">
        <f t="shared" si="6"/>
        <v>0</v>
      </c>
    </row>
    <row r="69" spans="1:23">
      <c r="A69" s="37" t="s">
        <v>7</v>
      </c>
      <c r="B69" s="38"/>
      <c r="C69" s="10">
        <v>815</v>
      </c>
      <c r="D69" s="10">
        <v>898</v>
      </c>
      <c r="E69" s="10">
        <f>D69-C69</f>
        <v>83</v>
      </c>
      <c r="F69" s="10">
        <v>165</v>
      </c>
      <c r="G69" s="10">
        <v>164</v>
      </c>
      <c r="H69" s="10">
        <f>G69-F69</f>
        <v>-1</v>
      </c>
      <c r="I69" s="10">
        <v>224</v>
      </c>
      <c r="J69" s="10">
        <v>245</v>
      </c>
      <c r="K69" s="10">
        <f>J69-I69</f>
        <v>21</v>
      </c>
      <c r="L69" s="10">
        <v>216</v>
      </c>
      <c r="M69" s="10">
        <v>242</v>
      </c>
      <c r="N69" s="10">
        <f>M69-L69</f>
        <v>26</v>
      </c>
      <c r="O69" s="10">
        <v>189</v>
      </c>
      <c r="P69" s="10">
        <v>227</v>
      </c>
      <c r="Q69" s="10">
        <f>P69-O69</f>
        <v>38</v>
      </c>
      <c r="R69" s="10">
        <v>21</v>
      </c>
      <c r="S69" s="10">
        <v>20</v>
      </c>
      <c r="T69" s="10">
        <f>S69-R69</f>
        <v>-1</v>
      </c>
      <c r="U69" s="10">
        <v>0</v>
      </c>
      <c r="V69" s="10">
        <v>0</v>
      </c>
      <c r="W69" s="10">
        <f>V69-U69</f>
        <v>0</v>
      </c>
    </row>
    <row r="70" spans="1:23">
      <c r="A70" s="5">
        <v>36957</v>
      </c>
      <c r="B70" s="2" t="s">
        <v>81</v>
      </c>
      <c r="C70" s="6">
        <v>89</v>
      </c>
      <c r="D70" s="6">
        <v>83</v>
      </c>
      <c r="E70" s="18">
        <f t="shared" ref="E70:E133" si="10">D70-C70</f>
        <v>-6</v>
      </c>
      <c r="F70" s="6">
        <v>13</v>
      </c>
      <c r="G70" s="6">
        <v>13</v>
      </c>
      <c r="H70" s="18">
        <f t="shared" ref="H70:H133" si="11">G70-F70</f>
        <v>0</v>
      </c>
      <c r="I70" s="6">
        <v>10</v>
      </c>
      <c r="J70" s="13">
        <v>11</v>
      </c>
      <c r="K70" s="18">
        <f t="shared" ref="K70:K133" si="12">J70-I70</f>
        <v>1</v>
      </c>
      <c r="L70" s="6">
        <v>23</v>
      </c>
      <c r="M70" s="13">
        <v>19</v>
      </c>
      <c r="N70" s="18">
        <f t="shared" ref="N70:N133" si="13">M70-L70</f>
        <v>-4</v>
      </c>
      <c r="O70" s="6">
        <v>22</v>
      </c>
      <c r="P70" s="13">
        <v>20</v>
      </c>
      <c r="Q70" s="18">
        <f t="shared" ref="Q70:Q133" si="14">P70-O70</f>
        <v>-2</v>
      </c>
      <c r="R70" s="6">
        <v>21</v>
      </c>
      <c r="S70" s="13">
        <v>20</v>
      </c>
      <c r="T70" s="18">
        <f t="shared" ref="T70:T133" si="15">S70-R70</f>
        <v>-1</v>
      </c>
      <c r="U70" s="6">
        <v>0</v>
      </c>
      <c r="V70" s="6"/>
      <c r="W70" s="18">
        <f t="shared" ref="W70:W133" si="16">V70-U70</f>
        <v>0</v>
      </c>
    </row>
    <row r="71" spans="1:23">
      <c r="A71" s="5">
        <v>36958</v>
      </c>
      <c r="B71" s="2" t="s">
        <v>19</v>
      </c>
      <c r="C71" s="6">
        <v>557</v>
      </c>
      <c r="D71" s="6">
        <v>616</v>
      </c>
      <c r="E71" s="18">
        <f t="shared" si="10"/>
        <v>59</v>
      </c>
      <c r="F71" s="6">
        <v>108</v>
      </c>
      <c r="G71" s="6">
        <v>106</v>
      </c>
      <c r="H71" s="18">
        <f t="shared" si="11"/>
        <v>-2</v>
      </c>
      <c r="I71" s="6">
        <v>155</v>
      </c>
      <c r="J71" s="13">
        <v>163</v>
      </c>
      <c r="K71" s="18">
        <f t="shared" si="12"/>
        <v>8</v>
      </c>
      <c r="L71" s="6">
        <v>159</v>
      </c>
      <c r="M71" s="13">
        <v>180</v>
      </c>
      <c r="N71" s="18">
        <f t="shared" si="13"/>
        <v>21</v>
      </c>
      <c r="O71" s="6">
        <v>135</v>
      </c>
      <c r="P71" s="13">
        <v>167</v>
      </c>
      <c r="Q71" s="18">
        <f t="shared" si="14"/>
        <v>32</v>
      </c>
      <c r="R71" s="6">
        <v>0</v>
      </c>
      <c r="S71" s="13">
        <v>0</v>
      </c>
      <c r="T71" s="18">
        <f t="shared" si="15"/>
        <v>0</v>
      </c>
      <c r="U71" s="6">
        <v>0</v>
      </c>
      <c r="V71" s="6"/>
      <c r="W71" s="18">
        <f t="shared" si="16"/>
        <v>0</v>
      </c>
    </row>
    <row r="72" spans="1:23">
      <c r="A72" s="5">
        <v>36989</v>
      </c>
      <c r="B72" s="2" t="s">
        <v>19</v>
      </c>
      <c r="C72" s="6">
        <v>27</v>
      </c>
      <c r="D72" s="6">
        <v>26</v>
      </c>
      <c r="E72" s="18">
        <f t="shared" si="10"/>
        <v>-1</v>
      </c>
      <c r="F72" s="6">
        <v>1</v>
      </c>
      <c r="G72" s="6">
        <v>0</v>
      </c>
      <c r="H72" s="18">
        <f t="shared" si="11"/>
        <v>-1</v>
      </c>
      <c r="I72" s="6">
        <v>26</v>
      </c>
      <c r="J72" s="13">
        <v>26</v>
      </c>
      <c r="K72" s="18">
        <f t="shared" si="12"/>
        <v>0</v>
      </c>
      <c r="L72" s="6">
        <v>0</v>
      </c>
      <c r="M72" s="13">
        <v>0</v>
      </c>
      <c r="N72" s="18">
        <f t="shared" si="13"/>
        <v>0</v>
      </c>
      <c r="O72" s="6">
        <v>0</v>
      </c>
      <c r="P72" s="13">
        <v>0</v>
      </c>
      <c r="Q72" s="18">
        <f t="shared" si="14"/>
        <v>0</v>
      </c>
      <c r="R72" s="6">
        <v>0</v>
      </c>
      <c r="S72" s="13">
        <v>0</v>
      </c>
      <c r="T72" s="18">
        <f t="shared" si="15"/>
        <v>0</v>
      </c>
      <c r="U72" s="6">
        <v>0</v>
      </c>
      <c r="V72" s="6"/>
      <c r="W72" s="18">
        <f t="shared" si="16"/>
        <v>0</v>
      </c>
    </row>
    <row r="73" spans="1:23">
      <c r="A73" s="5">
        <v>37336</v>
      </c>
      <c r="B73" s="2" t="s">
        <v>82</v>
      </c>
      <c r="C73" s="6">
        <v>89</v>
      </c>
      <c r="D73" s="6">
        <v>100</v>
      </c>
      <c r="E73" s="18">
        <f t="shared" si="10"/>
        <v>11</v>
      </c>
      <c r="F73" s="6">
        <v>23</v>
      </c>
      <c r="G73" s="6">
        <v>25</v>
      </c>
      <c r="H73" s="18">
        <f t="shared" si="11"/>
        <v>2</v>
      </c>
      <c r="I73" s="6">
        <v>20</v>
      </c>
      <c r="J73" s="13">
        <v>25</v>
      </c>
      <c r="K73" s="18">
        <f t="shared" si="12"/>
        <v>5</v>
      </c>
      <c r="L73" s="6">
        <v>22</v>
      </c>
      <c r="M73" s="13">
        <v>25</v>
      </c>
      <c r="N73" s="18">
        <f t="shared" si="13"/>
        <v>3</v>
      </c>
      <c r="O73" s="6">
        <v>24</v>
      </c>
      <c r="P73" s="13">
        <v>25</v>
      </c>
      <c r="Q73" s="18">
        <f t="shared" si="14"/>
        <v>1</v>
      </c>
      <c r="R73" s="6">
        <v>0</v>
      </c>
      <c r="S73" s="13">
        <v>0</v>
      </c>
      <c r="T73" s="18">
        <f t="shared" si="15"/>
        <v>0</v>
      </c>
      <c r="U73" s="6">
        <v>0</v>
      </c>
      <c r="V73" s="6"/>
      <c r="W73" s="18">
        <f t="shared" si="16"/>
        <v>0</v>
      </c>
    </row>
    <row r="74" spans="1:23" ht="29.25" customHeight="1">
      <c r="A74" s="5" t="s">
        <v>83</v>
      </c>
      <c r="B74" s="2" t="s">
        <v>84</v>
      </c>
      <c r="C74" s="6">
        <v>53</v>
      </c>
      <c r="D74" s="6">
        <v>73</v>
      </c>
      <c r="E74" s="18">
        <f t="shared" si="10"/>
        <v>20</v>
      </c>
      <c r="F74" s="6">
        <v>20</v>
      </c>
      <c r="G74" s="6">
        <v>20</v>
      </c>
      <c r="H74" s="18">
        <f t="shared" si="11"/>
        <v>0</v>
      </c>
      <c r="I74" s="6">
        <v>13</v>
      </c>
      <c r="J74" s="13">
        <v>20</v>
      </c>
      <c r="K74" s="18">
        <f t="shared" si="12"/>
        <v>7</v>
      </c>
      <c r="L74" s="6">
        <v>12</v>
      </c>
      <c r="M74" s="13">
        <v>18</v>
      </c>
      <c r="N74" s="18">
        <f t="shared" si="13"/>
        <v>6</v>
      </c>
      <c r="O74" s="6">
        <v>8</v>
      </c>
      <c r="P74" s="13">
        <v>15</v>
      </c>
      <c r="Q74" s="18">
        <f t="shared" si="14"/>
        <v>7</v>
      </c>
      <c r="R74" s="6">
        <v>0</v>
      </c>
      <c r="S74" s="13">
        <v>0</v>
      </c>
      <c r="T74" s="18">
        <f t="shared" si="15"/>
        <v>0</v>
      </c>
      <c r="U74" s="6">
        <v>0</v>
      </c>
      <c r="V74" s="6">
        <v>0</v>
      </c>
      <c r="W74" s="18">
        <f t="shared" si="16"/>
        <v>0</v>
      </c>
    </row>
    <row r="75" spans="1:23">
      <c r="A75" s="37" t="s">
        <v>8</v>
      </c>
      <c r="B75" s="38"/>
      <c r="C75" s="10">
        <f>SUM(C76:C81)</f>
        <v>261</v>
      </c>
      <c r="D75" s="10">
        <v>270</v>
      </c>
      <c r="E75" s="10">
        <f>D75-C75</f>
        <v>9</v>
      </c>
      <c r="F75" s="10">
        <v>91</v>
      </c>
      <c r="G75" s="10">
        <v>87</v>
      </c>
      <c r="H75" s="10">
        <f>G75-F75</f>
        <v>-4</v>
      </c>
      <c r="I75" s="10">
        <v>64</v>
      </c>
      <c r="J75" s="10">
        <v>74</v>
      </c>
      <c r="K75" s="10">
        <f>J75-I75</f>
        <v>10</v>
      </c>
      <c r="L75" s="10">
        <v>41</v>
      </c>
      <c r="M75" s="10">
        <v>46</v>
      </c>
      <c r="N75" s="10">
        <f>M75-L75</f>
        <v>5</v>
      </c>
      <c r="O75" s="10">
        <v>58</v>
      </c>
      <c r="P75" s="10">
        <v>53</v>
      </c>
      <c r="Q75" s="10">
        <f>P75-O75</f>
        <v>-5</v>
      </c>
      <c r="R75" s="10">
        <v>6</v>
      </c>
      <c r="S75" s="10">
        <v>10</v>
      </c>
      <c r="T75" s="10">
        <f>S75-R75</f>
        <v>4</v>
      </c>
      <c r="U75" s="10">
        <v>0</v>
      </c>
      <c r="V75" s="10">
        <v>0</v>
      </c>
      <c r="W75" s="10">
        <f>V75-U75</f>
        <v>0</v>
      </c>
    </row>
    <row r="76" spans="1:23">
      <c r="A76" s="6" t="s">
        <v>85</v>
      </c>
      <c r="B76" s="3" t="s">
        <v>86</v>
      </c>
      <c r="C76" s="6">
        <v>8</v>
      </c>
      <c r="D76" s="6">
        <v>8</v>
      </c>
      <c r="E76" s="18">
        <f t="shared" si="10"/>
        <v>0</v>
      </c>
      <c r="F76" s="6">
        <v>8</v>
      </c>
      <c r="G76" s="6">
        <v>8</v>
      </c>
      <c r="H76" s="18">
        <f t="shared" si="11"/>
        <v>0</v>
      </c>
      <c r="I76" s="6">
        <v>0</v>
      </c>
      <c r="J76" s="6"/>
      <c r="K76" s="18">
        <f t="shared" si="12"/>
        <v>0</v>
      </c>
      <c r="L76" s="6">
        <v>0</v>
      </c>
      <c r="M76" s="6"/>
      <c r="N76" s="18">
        <f t="shared" si="13"/>
        <v>0</v>
      </c>
      <c r="O76" s="6">
        <v>0</v>
      </c>
      <c r="P76" s="6"/>
      <c r="Q76" s="18">
        <f t="shared" si="14"/>
        <v>0</v>
      </c>
      <c r="R76" s="6">
        <v>0</v>
      </c>
      <c r="S76" s="6"/>
      <c r="T76" s="18">
        <f t="shared" si="15"/>
        <v>0</v>
      </c>
      <c r="U76" s="6">
        <v>0</v>
      </c>
      <c r="V76" s="6"/>
      <c r="W76" s="18">
        <f t="shared" si="16"/>
        <v>0</v>
      </c>
    </row>
    <row r="77" spans="1:23">
      <c r="A77" s="5" t="s">
        <v>65</v>
      </c>
      <c r="B77" s="2" t="s">
        <v>41</v>
      </c>
      <c r="C77" s="6">
        <v>29</v>
      </c>
      <c r="D77" s="6">
        <v>33</v>
      </c>
      <c r="E77" s="18">
        <f t="shared" si="10"/>
        <v>4</v>
      </c>
      <c r="F77" s="6">
        <v>0</v>
      </c>
      <c r="G77" s="6">
        <v>0</v>
      </c>
      <c r="H77" s="18">
        <f t="shared" si="11"/>
        <v>0</v>
      </c>
      <c r="I77" s="6">
        <v>0</v>
      </c>
      <c r="J77" s="13">
        <v>0</v>
      </c>
      <c r="K77" s="18">
        <f t="shared" si="12"/>
        <v>0</v>
      </c>
      <c r="L77" s="6">
        <v>11</v>
      </c>
      <c r="M77" s="13">
        <v>15</v>
      </c>
      <c r="N77" s="18">
        <f t="shared" si="13"/>
        <v>4</v>
      </c>
      <c r="O77" s="6">
        <v>18</v>
      </c>
      <c r="P77" s="13">
        <v>18</v>
      </c>
      <c r="Q77" s="18">
        <f t="shared" si="14"/>
        <v>0</v>
      </c>
      <c r="R77" s="6">
        <v>0</v>
      </c>
      <c r="S77" s="6"/>
      <c r="T77" s="18">
        <f t="shared" si="15"/>
        <v>0</v>
      </c>
      <c r="U77" s="6">
        <v>0</v>
      </c>
      <c r="V77" s="6"/>
      <c r="W77" s="18">
        <f t="shared" si="16"/>
        <v>0</v>
      </c>
    </row>
    <row r="78" spans="1:23" ht="30">
      <c r="A78" s="5" t="s">
        <v>50</v>
      </c>
      <c r="B78" s="2" t="s">
        <v>43</v>
      </c>
      <c r="C78" s="6">
        <v>99</v>
      </c>
      <c r="D78" s="6">
        <v>102</v>
      </c>
      <c r="E78" s="18">
        <f t="shared" si="10"/>
        <v>3</v>
      </c>
      <c r="F78" s="6">
        <v>44</v>
      </c>
      <c r="G78" s="6">
        <v>40</v>
      </c>
      <c r="H78" s="18">
        <f t="shared" si="11"/>
        <v>-4</v>
      </c>
      <c r="I78" s="6">
        <v>25</v>
      </c>
      <c r="J78" s="13">
        <v>34</v>
      </c>
      <c r="K78" s="18">
        <f t="shared" si="12"/>
        <v>9</v>
      </c>
      <c r="L78" s="6">
        <v>10</v>
      </c>
      <c r="M78" s="13">
        <v>8</v>
      </c>
      <c r="N78" s="18">
        <f t="shared" si="13"/>
        <v>-2</v>
      </c>
      <c r="O78" s="6">
        <v>14</v>
      </c>
      <c r="P78" s="13">
        <v>10</v>
      </c>
      <c r="Q78" s="18">
        <f t="shared" si="14"/>
        <v>-4</v>
      </c>
      <c r="R78" s="6">
        <v>6</v>
      </c>
      <c r="S78" s="13">
        <v>10</v>
      </c>
      <c r="T78" s="18">
        <f t="shared" si="15"/>
        <v>4</v>
      </c>
      <c r="U78" s="6">
        <v>0</v>
      </c>
      <c r="V78" s="6"/>
      <c r="W78" s="18">
        <f t="shared" si="16"/>
        <v>0</v>
      </c>
    </row>
    <row r="79" spans="1:23">
      <c r="A79" s="6" t="s">
        <v>44</v>
      </c>
      <c r="B79" s="3" t="s">
        <v>41</v>
      </c>
      <c r="C79" s="6">
        <v>10</v>
      </c>
      <c r="D79" s="6">
        <v>10</v>
      </c>
      <c r="E79" s="18">
        <f t="shared" si="10"/>
        <v>0</v>
      </c>
      <c r="F79" s="6">
        <v>10</v>
      </c>
      <c r="G79" s="6">
        <v>10</v>
      </c>
      <c r="H79" s="18">
        <f t="shared" si="11"/>
        <v>0</v>
      </c>
      <c r="I79" s="6">
        <v>0</v>
      </c>
      <c r="J79" s="6"/>
      <c r="K79" s="18">
        <f t="shared" si="12"/>
        <v>0</v>
      </c>
      <c r="L79" s="6">
        <v>0</v>
      </c>
      <c r="M79" s="6"/>
      <c r="N79" s="18">
        <f t="shared" si="13"/>
        <v>0</v>
      </c>
      <c r="O79" s="6">
        <v>0</v>
      </c>
      <c r="P79" s="6"/>
      <c r="Q79" s="18">
        <f t="shared" si="14"/>
        <v>0</v>
      </c>
      <c r="R79" s="6">
        <v>0</v>
      </c>
      <c r="S79" s="13">
        <v>0</v>
      </c>
      <c r="T79" s="18">
        <f t="shared" si="15"/>
        <v>0</v>
      </c>
      <c r="U79" s="6">
        <v>0</v>
      </c>
      <c r="V79" s="6"/>
      <c r="W79" s="18">
        <f t="shared" si="16"/>
        <v>0</v>
      </c>
    </row>
    <row r="80" spans="1:23">
      <c r="A80" s="5" t="s">
        <v>87</v>
      </c>
      <c r="B80" s="2" t="s">
        <v>88</v>
      </c>
      <c r="C80" s="6">
        <v>95</v>
      </c>
      <c r="D80" s="6">
        <v>96</v>
      </c>
      <c r="E80" s="18">
        <f t="shared" si="10"/>
        <v>1</v>
      </c>
      <c r="F80" s="6">
        <v>24</v>
      </c>
      <c r="G80" s="6">
        <v>23</v>
      </c>
      <c r="H80" s="18">
        <f t="shared" si="11"/>
        <v>-1</v>
      </c>
      <c r="I80" s="6">
        <v>25</v>
      </c>
      <c r="J80" s="13">
        <v>25</v>
      </c>
      <c r="K80" s="18">
        <f t="shared" si="12"/>
        <v>0</v>
      </c>
      <c r="L80" s="6">
        <v>20</v>
      </c>
      <c r="M80" s="13">
        <v>23</v>
      </c>
      <c r="N80" s="18">
        <f t="shared" si="13"/>
        <v>3</v>
      </c>
      <c r="O80" s="6">
        <v>26</v>
      </c>
      <c r="P80" s="13">
        <v>25</v>
      </c>
      <c r="Q80" s="18">
        <f t="shared" si="14"/>
        <v>-1</v>
      </c>
      <c r="R80" s="6">
        <v>0</v>
      </c>
      <c r="S80" s="6"/>
      <c r="T80" s="18">
        <f t="shared" si="15"/>
        <v>0</v>
      </c>
      <c r="U80" s="6">
        <v>0</v>
      </c>
      <c r="V80" s="6"/>
      <c r="W80" s="18">
        <f t="shared" si="16"/>
        <v>0</v>
      </c>
    </row>
    <row r="81" spans="1:23">
      <c r="A81" s="5" t="s">
        <v>89</v>
      </c>
      <c r="B81" s="2" t="s">
        <v>90</v>
      </c>
      <c r="C81" s="6">
        <v>20</v>
      </c>
      <c r="D81" s="6">
        <v>21</v>
      </c>
      <c r="E81" s="18">
        <f t="shared" si="10"/>
        <v>1</v>
      </c>
      <c r="F81" s="11">
        <v>6</v>
      </c>
      <c r="G81" s="6">
        <v>6</v>
      </c>
      <c r="H81" s="18">
        <f t="shared" si="11"/>
        <v>0</v>
      </c>
      <c r="I81" s="6">
        <v>14</v>
      </c>
      <c r="J81" s="13">
        <v>15</v>
      </c>
      <c r="K81" s="18">
        <f t="shared" si="12"/>
        <v>1</v>
      </c>
      <c r="L81" s="6">
        <v>0</v>
      </c>
      <c r="M81" s="13">
        <v>0</v>
      </c>
      <c r="N81" s="18">
        <f t="shared" si="13"/>
        <v>0</v>
      </c>
      <c r="O81" s="6">
        <v>0</v>
      </c>
      <c r="P81" s="13">
        <v>0</v>
      </c>
      <c r="Q81" s="18">
        <f t="shared" si="14"/>
        <v>0</v>
      </c>
      <c r="R81" s="6">
        <v>0</v>
      </c>
      <c r="S81" s="13">
        <v>0</v>
      </c>
      <c r="T81" s="18">
        <f t="shared" si="15"/>
        <v>0</v>
      </c>
      <c r="U81" s="6">
        <v>0</v>
      </c>
      <c r="V81" s="6"/>
      <c r="W81" s="18">
        <f t="shared" si="16"/>
        <v>0</v>
      </c>
    </row>
    <row r="82" spans="1:23">
      <c r="A82" s="37" t="s">
        <v>9</v>
      </c>
      <c r="B82" s="38"/>
      <c r="C82" s="10">
        <v>357</v>
      </c>
      <c r="D82" s="10">
        <v>342</v>
      </c>
      <c r="E82" s="10">
        <f>D82-C82</f>
        <v>-15</v>
      </c>
      <c r="F82" s="10">
        <v>67</v>
      </c>
      <c r="G82" s="10">
        <v>66</v>
      </c>
      <c r="H82" s="10">
        <f>G82-F82</f>
        <v>-1</v>
      </c>
      <c r="I82" s="10">
        <v>88</v>
      </c>
      <c r="J82" s="10">
        <v>80</v>
      </c>
      <c r="K82" s="10">
        <f>J82-I82</f>
        <v>-8</v>
      </c>
      <c r="L82" s="10">
        <v>94</v>
      </c>
      <c r="M82" s="10">
        <v>96</v>
      </c>
      <c r="N82" s="10">
        <f>M82-L82</f>
        <v>2</v>
      </c>
      <c r="O82" s="10">
        <v>89</v>
      </c>
      <c r="P82" s="10">
        <v>90</v>
      </c>
      <c r="Q82" s="10">
        <f>P82-O82</f>
        <v>1</v>
      </c>
      <c r="R82" s="10">
        <v>19</v>
      </c>
      <c r="S82" s="10">
        <v>10</v>
      </c>
      <c r="T82" s="10">
        <f>S82-R82</f>
        <v>-9</v>
      </c>
      <c r="U82" s="10">
        <v>0</v>
      </c>
      <c r="V82" s="10">
        <v>0</v>
      </c>
      <c r="W82" s="10">
        <f>V82-U82</f>
        <v>0</v>
      </c>
    </row>
    <row r="83" spans="1:23">
      <c r="A83" s="7" t="s">
        <v>40</v>
      </c>
      <c r="B83" s="2" t="s">
        <v>91</v>
      </c>
      <c r="C83" s="6">
        <v>29</v>
      </c>
      <c r="D83" s="6">
        <v>30</v>
      </c>
      <c r="E83" s="18">
        <f t="shared" si="10"/>
        <v>1</v>
      </c>
      <c r="F83" s="6">
        <v>10</v>
      </c>
      <c r="G83" s="6">
        <v>10</v>
      </c>
      <c r="H83" s="18">
        <f t="shared" si="11"/>
        <v>0</v>
      </c>
      <c r="I83" s="6">
        <v>0</v>
      </c>
      <c r="J83" s="13">
        <v>0</v>
      </c>
      <c r="K83" s="18">
        <f t="shared" si="12"/>
        <v>0</v>
      </c>
      <c r="L83" s="6">
        <v>19</v>
      </c>
      <c r="M83" s="13">
        <v>20</v>
      </c>
      <c r="N83" s="18">
        <f t="shared" si="13"/>
        <v>1</v>
      </c>
      <c r="O83" s="6">
        <v>0</v>
      </c>
      <c r="P83" s="13">
        <v>0</v>
      </c>
      <c r="Q83" s="18">
        <f t="shared" si="14"/>
        <v>0</v>
      </c>
      <c r="R83" s="6">
        <v>0</v>
      </c>
      <c r="S83" s="13">
        <v>0</v>
      </c>
      <c r="T83" s="18">
        <f t="shared" si="15"/>
        <v>0</v>
      </c>
      <c r="U83" s="6">
        <v>0</v>
      </c>
      <c r="V83" s="6"/>
      <c r="W83" s="18">
        <f t="shared" si="16"/>
        <v>0</v>
      </c>
    </row>
    <row r="84" spans="1:23" ht="30">
      <c r="A84" s="5" t="s">
        <v>50</v>
      </c>
      <c r="B84" s="2" t="s">
        <v>43</v>
      </c>
      <c r="C84" s="6">
        <v>83</v>
      </c>
      <c r="D84" s="6">
        <v>65</v>
      </c>
      <c r="E84" s="18">
        <f t="shared" si="10"/>
        <v>-18</v>
      </c>
      <c r="F84" s="6">
        <v>15</v>
      </c>
      <c r="G84" s="6">
        <v>15</v>
      </c>
      <c r="H84" s="18">
        <f t="shared" si="11"/>
        <v>0</v>
      </c>
      <c r="I84" s="6">
        <v>17</v>
      </c>
      <c r="J84" s="13">
        <v>14</v>
      </c>
      <c r="K84" s="18">
        <f t="shared" si="12"/>
        <v>-3</v>
      </c>
      <c r="L84" s="6">
        <v>11</v>
      </c>
      <c r="M84" s="13">
        <v>11</v>
      </c>
      <c r="N84" s="18">
        <f t="shared" si="13"/>
        <v>0</v>
      </c>
      <c r="O84" s="6">
        <v>21</v>
      </c>
      <c r="P84" s="13">
        <v>15</v>
      </c>
      <c r="Q84" s="18">
        <f t="shared" si="14"/>
        <v>-6</v>
      </c>
      <c r="R84" s="6">
        <v>19</v>
      </c>
      <c r="S84" s="13">
        <v>10</v>
      </c>
      <c r="T84" s="18">
        <f t="shared" si="15"/>
        <v>-9</v>
      </c>
      <c r="U84" s="6">
        <v>0</v>
      </c>
      <c r="V84" s="6"/>
      <c r="W84" s="18">
        <f t="shared" si="16"/>
        <v>0</v>
      </c>
    </row>
    <row r="85" spans="1:23">
      <c r="A85" s="5" t="s">
        <v>51</v>
      </c>
      <c r="B85" s="2" t="s">
        <v>91</v>
      </c>
      <c r="C85" s="6">
        <v>16</v>
      </c>
      <c r="D85" s="6">
        <v>16</v>
      </c>
      <c r="E85" s="18">
        <f t="shared" si="10"/>
        <v>0</v>
      </c>
      <c r="F85" s="6">
        <v>10</v>
      </c>
      <c r="G85" s="6">
        <v>10</v>
      </c>
      <c r="H85" s="18">
        <f t="shared" si="11"/>
        <v>0</v>
      </c>
      <c r="I85" s="6">
        <v>6</v>
      </c>
      <c r="J85" s="13">
        <v>6</v>
      </c>
      <c r="K85" s="18">
        <f t="shared" si="12"/>
        <v>0</v>
      </c>
      <c r="L85" s="6">
        <v>0</v>
      </c>
      <c r="M85" s="13">
        <v>0</v>
      </c>
      <c r="N85" s="18">
        <f t="shared" si="13"/>
        <v>0</v>
      </c>
      <c r="O85" s="6">
        <v>0</v>
      </c>
      <c r="P85" s="13">
        <v>0</v>
      </c>
      <c r="Q85" s="18">
        <f t="shared" si="14"/>
        <v>0</v>
      </c>
      <c r="R85" s="6">
        <v>0</v>
      </c>
      <c r="S85" s="13">
        <v>0</v>
      </c>
      <c r="T85" s="18">
        <f t="shared" si="15"/>
        <v>0</v>
      </c>
      <c r="U85" s="6">
        <v>0</v>
      </c>
      <c r="V85" s="6"/>
      <c r="W85" s="18">
        <f t="shared" si="16"/>
        <v>0</v>
      </c>
    </row>
    <row r="86" spans="1:23">
      <c r="A86" s="5" t="s">
        <v>92</v>
      </c>
      <c r="B86" s="2" t="s">
        <v>93</v>
      </c>
      <c r="C86" s="6">
        <v>123</v>
      </c>
      <c r="D86" s="6">
        <v>123</v>
      </c>
      <c r="E86" s="18">
        <f t="shared" si="10"/>
        <v>0</v>
      </c>
      <c r="F86" s="6">
        <v>8</v>
      </c>
      <c r="G86" s="6">
        <v>8</v>
      </c>
      <c r="H86" s="18">
        <f t="shared" si="11"/>
        <v>0</v>
      </c>
      <c r="I86" s="6">
        <v>4</v>
      </c>
      <c r="J86" s="13">
        <v>0</v>
      </c>
      <c r="K86" s="18">
        <f t="shared" si="12"/>
        <v>-4</v>
      </c>
      <c r="L86" s="6">
        <v>52</v>
      </c>
      <c r="M86" s="13">
        <v>55</v>
      </c>
      <c r="N86" s="18">
        <f t="shared" si="13"/>
        <v>3</v>
      </c>
      <c r="O86" s="6">
        <v>59</v>
      </c>
      <c r="P86" s="13">
        <v>60</v>
      </c>
      <c r="Q86" s="18">
        <f t="shared" si="14"/>
        <v>1</v>
      </c>
      <c r="R86" s="6">
        <v>0</v>
      </c>
      <c r="S86" s="13">
        <v>0</v>
      </c>
      <c r="T86" s="18">
        <f t="shared" si="15"/>
        <v>0</v>
      </c>
      <c r="U86" s="6">
        <v>0</v>
      </c>
      <c r="V86" s="6"/>
      <c r="W86" s="18">
        <f t="shared" si="16"/>
        <v>0</v>
      </c>
    </row>
    <row r="87" spans="1:23" ht="45">
      <c r="A87" s="5" t="s">
        <v>94</v>
      </c>
      <c r="B87" s="3" t="s">
        <v>95</v>
      </c>
      <c r="C87" s="6">
        <v>24</v>
      </c>
      <c r="D87" s="6">
        <v>27</v>
      </c>
      <c r="E87" s="18">
        <f t="shared" si="10"/>
        <v>3</v>
      </c>
      <c r="F87" s="6">
        <v>2</v>
      </c>
      <c r="G87" s="6">
        <v>2</v>
      </c>
      <c r="H87" s="18">
        <f t="shared" si="11"/>
        <v>0</v>
      </c>
      <c r="I87" s="6">
        <v>1</v>
      </c>
      <c r="J87" s="13">
        <v>0</v>
      </c>
      <c r="K87" s="18">
        <f t="shared" si="12"/>
        <v>-1</v>
      </c>
      <c r="L87" s="6">
        <v>12</v>
      </c>
      <c r="M87" s="13">
        <v>10</v>
      </c>
      <c r="N87" s="18">
        <f t="shared" si="13"/>
        <v>-2</v>
      </c>
      <c r="O87" s="6">
        <v>9</v>
      </c>
      <c r="P87" s="13">
        <v>15</v>
      </c>
      <c r="Q87" s="18">
        <f t="shared" si="14"/>
        <v>6</v>
      </c>
      <c r="R87" s="6">
        <v>0</v>
      </c>
      <c r="S87" s="13">
        <v>0</v>
      </c>
      <c r="T87" s="18">
        <f t="shared" si="15"/>
        <v>0</v>
      </c>
      <c r="U87" s="6">
        <v>0</v>
      </c>
      <c r="V87" s="6"/>
      <c r="W87" s="18">
        <f t="shared" si="16"/>
        <v>0</v>
      </c>
    </row>
    <row r="88" spans="1:23">
      <c r="A88" s="5" t="s">
        <v>96</v>
      </c>
      <c r="B88" s="2" t="s">
        <v>97</v>
      </c>
      <c r="C88" s="6">
        <v>59</v>
      </c>
      <c r="D88" s="6">
        <v>57</v>
      </c>
      <c r="E88" s="18">
        <f t="shared" si="10"/>
        <v>-2</v>
      </c>
      <c r="F88" s="6">
        <v>16</v>
      </c>
      <c r="G88" s="6">
        <v>15</v>
      </c>
      <c r="H88" s="18">
        <f t="shared" si="11"/>
        <v>-1</v>
      </c>
      <c r="I88" s="6">
        <v>43</v>
      </c>
      <c r="J88" s="13">
        <v>42</v>
      </c>
      <c r="K88" s="18">
        <f t="shared" si="12"/>
        <v>-1</v>
      </c>
      <c r="L88" s="6">
        <v>0</v>
      </c>
      <c r="M88" s="13">
        <v>0</v>
      </c>
      <c r="N88" s="18">
        <f t="shared" si="13"/>
        <v>0</v>
      </c>
      <c r="O88" s="6">
        <v>0</v>
      </c>
      <c r="P88" s="13">
        <v>0</v>
      </c>
      <c r="Q88" s="18">
        <f t="shared" si="14"/>
        <v>0</v>
      </c>
      <c r="R88" s="6">
        <v>0</v>
      </c>
      <c r="S88" s="13">
        <v>0</v>
      </c>
      <c r="T88" s="18">
        <f t="shared" si="15"/>
        <v>0</v>
      </c>
      <c r="U88" s="6">
        <v>0</v>
      </c>
      <c r="V88" s="6"/>
      <c r="W88" s="18">
        <f t="shared" si="16"/>
        <v>0</v>
      </c>
    </row>
    <row r="89" spans="1:23" ht="45">
      <c r="A89" s="5" t="s">
        <v>98</v>
      </c>
      <c r="B89" s="2" t="s">
        <v>95</v>
      </c>
      <c r="C89" s="6">
        <v>9</v>
      </c>
      <c r="D89" s="6">
        <v>10</v>
      </c>
      <c r="E89" s="18">
        <f t="shared" si="10"/>
        <v>1</v>
      </c>
      <c r="F89" s="6">
        <v>2</v>
      </c>
      <c r="G89" s="6">
        <v>2</v>
      </c>
      <c r="H89" s="18">
        <f t="shared" si="11"/>
        <v>0</v>
      </c>
      <c r="I89" s="6">
        <v>7</v>
      </c>
      <c r="J89" s="13">
        <v>8</v>
      </c>
      <c r="K89" s="18">
        <f t="shared" si="12"/>
        <v>1</v>
      </c>
      <c r="L89" s="6">
        <v>0</v>
      </c>
      <c r="M89" s="13">
        <v>0</v>
      </c>
      <c r="N89" s="18">
        <f t="shared" si="13"/>
        <v>0</v>
      </c>
      <c r="O89" s="6">
        <v>0</v>
      </c>
      <c r="P89" s="13">
        <v>0</v>
      </c>
      <c r="Q89" s="18">
        <f t="shared" si="14"/>
        <v>0</v>
      </c>
      <c r="R89" s="6">
        <v>0</v>
      </c>
      <c r="S89" s="13">
        <v>0</v>
      </c>
      <c r="T89" s="18">
        <f t="shared" si="15"/>
        <v>0</v>
      </c>
      <c r="U89" s="6">
        <v>0</v>
      </c>
      <c r="V89" s="6"/>
      <c r="W89" s="18">
        <f t="shared" si="16"/>
        <v>0</v>
      </c>
    </row>
    <row r="90" spans="1:23">
      <c r="A90" s="5" t="s">
        <v>99</v>
      </c>
      <c r="B90" s="2" t="s">
        <v>100</v>
      </c>
      <c r="C90" s="6">
        <v>14</v>
      </c>
      <c r="D90" s="6">
        <v>14</v>
      </c>
      <c r="E90" s="18">
        <f t="shared" si="10"/>
        <v>0</v>
      </c>
      <c r="F90" s="6">
        <v>4</v>
      </c>
      <c r="G90" s="6">
        <v>4</v>
      </c>
      <c r="H90" s="18">
        <f t="shared" si="11"/>
        <v>0</v>
      </c>
      <c r="I90" s="6">
        <v>10</v>
      </c>
      <c r="J90" s="13">
        <v>10</v>
      </c>
      <c r="K90" s="18">
        <f t="shared" si="12"/>
        <v>0</v>
      </c>
      <c r="L90" s="6">
        <v>0</v>
      </c>
      <c r="M90" s="13">
        <v>0</v>
      </c>
      <c r="N90" s="18">
        <f t="shared" si="13"/>
        <v>0</v>
      </c>
      <c r="O90" s="6">
        <v>0</v>
      </c>
      <c r="P90" s="13">
        <v>0</v>
      </c>
      <c r="Q90" s="18">
        <f t="shared" si="14"/>
        <v>0</v>
      </c>
      <c r="R90" s="6">
        <v>0</v>
      </c>
      <c r="S90" s="13">
        <v>0</v>
      </c>
      <c r="T90" s="18">
        <f t="shared" si="15"/>
        <v>0</v>
      </c>
      <c r="U90" s="6">
        <v>0</v>
      </c>
      <c r="V90" s="6"/>
      <c r="W90" s="18">
        <f t="shared" si="16"/>
        <v>0</v>
      </c>
    </row>
    <row r="91" spans="1:23">
      <c r="A91" s="37" t="s">
        <v>115</v>
      </c>
      <c r="B91" s="38"/>
      <c r="C91" s="10">
        <v>441</v>
      </c>
      <c r="D91" s="10">
        <v>435</v>
      </c>
      <c r="E91" s="10">
        <f>D91-C91</f>
        <v>-6</v>
      </c>
      <c r="F91" s="10">
        <v>128</v>
      </c>
      <c r="G91" s="10">
        <v>128</v>
      </c>
      <c r="H91" s="10">
        <f>G91-F91</f>
        <v>0</v>
      </c>
      <c r="I91" s="10">
        <v>161</v>
      </c>
      <c r="J91" s="10">
        <v>157</v>
      </c>
      <c r="K91" s="10">
        <f>J91-I91</f>
        <v>-4</v>
      </c>
      <c r="L91" s="10">
        <v>64</v>
      </c>
      <c r="M91" s="10">
        <v>62</v>
      </c>
      <c r="N91" s="10">
        <f>M91-L91</f>
        <v>-2</v>
      </c>
      <c r="O91" s="10">
        <v>63</v>
      </c>
      <c r="P91" s="10">
        <v>63</v>
      </c>
      <c r="Q91" s="10">
        <f>P91-O91</f>
        <v>0</v>
      </c>
      <c r="R91" s="10">
        <v>25</v>
      </c>
      <c r="S91" s="10">
        <v>25</v>
      </c>
      <c r="T91" s="10">
        <f>S91-R91</f>
        <v>0</v>
      </c>
      <c r="U91" s="10">
        <v>0</v>
      </c>
      <c r="V91" s="10">
        <v>0</v>
      </c>
      <c r="W91" s="10">
        <f>V91-U91</f>
        <v>0</v>
      </c>
    </row>
    <row r="92" spans="1:23">
      <c r="A92" s="5" t="s">
        <v>101</v>
      </c>
      <c r="B92" s="2" t="s">
        <v>102</v>
      </c>
      <c r="C92" s="6">
        <v>36</v>
      </c>
      <c r="D92" s="6">
        <v>36</v>
      </c>
      <c r="E92" s="18">
        <f t="shared" si="10"/>
        <v>0</v>
      </c>
      <c r="F92" s="6">
        <v>17</v>
      </c>
      <c r="G92" s="6">
        <v>20</v>
      </c>
      <c r="H92" s="18">
        <f t="shared" si="11"/>
        <v>3</v>
      </c>
      <c r="I92" s="6">
        <v>16</v>
      </c>
      <c r="J92" s="13">
        <v>16</v>
      </c>
      <c r="K92" s="18">
        <f t="shared" si="12"/>
        <v>0</v>
      </c>
      <c r="L92" s="6">
        <v>0</v>
      </c>
      <c r="M92" s="13">
        <v>0</v>
      </c>
      <c r="N92" s="18">
        <f t="shared" si="13"/>
        <v>0</v>
      </c>
      <c r="O92" s="6">
        <v>2</v>
      </c>
      <c r="P92" s="13">
        <v>0</v>
      </c>
      <c r="Q92" s="18">
        <f t="shared" si="14"/>
        <v>-2</v>
      </c>
      <c r="R92" s="6">
        <v>1</v>
      </c>
      <c r="S92" s="13">
        <v>0</v>
      </c>
      <c r="T92" s="18">
        <f t="shared" si="15"/>
        <v>-1</v>
      </c>
      <c r="U92" s="6">
        <v>0</v>
      </c>
      <c r="V92" s="6"/>
      <c r="W92" s="18">
        <f t="shared" si="16"/>
        <v>0</v>
      </c>
    </row>
    <row r="93" spans="1:23">
      <c r="A93" s="5" t="s">
        <v>103</v>
      </c>
      <c r="B93" s="2" t="s">
        <v>49</v>
      </c>
      <c r="C93" s="6">
        <v>16</v>
      </c>
      <c r="D93" s="6">
        <v>16</v>
      </c>
      <c r="E93" s="18">
        <f t="shared" si="10"/>
        <v>0</v>
      </c>
      <c r="F93" s="6">
        <v>8</v>
      </c>
      <c r="G93" s="6">
        <v>8</v>
      </c>
      <c r="H93" s="18">
        <f t="shared" si="11"/>
        <v>0</v>
      </c>
      <c r="I93" s="6">
        <v>8</v>
      </c>
      <c r="J93" s="13">
        <v>8</v>
      </c>
      <c r="K93" s="18">
        <f t="shared" si="12"/>
        <v>0</v>
      </c>
      <c r="L93" s="6">
        <v>0</v>
      </c>
      <c r="M93" s="13">
        <v>0</v>
      </c>
      <c r="N93" s="18">
        <f t="shared" si="13"/>
        <v>0</v>
      </c>
      <c r="O93" s="6">
        <v>0</v>
      </c>
      <c r="P93" s="13">
        <v>0</v>
      </c>
      <c r="Q93" s="18">
        <f t="shared" si="14"/>
        <v>0</v>
      </c>
      <c r="R93" s="6">
        <v>0</v>
      </c>
      <c r="S93" s="13">
        <v>0</v>
      </c>
      <c r="T93" s="18">
        <f t="shared" si="15"/>
        <v>0</v>
      </c>
      <c r="U93" s="6">
        <v>0</v>
      </c>
      <c r="V93" s="6"/>
      <c r="W93" s="18">
        <f t="shared" si="16"/>
        <v>0</v>
      </c>
    </row>
    <row r="94" spans="1:23">
      <c r="A94" s="5" t="s">
        <v>104</v>
      </c>
      <c r="B94" s="2" t="s">
        <v>105</v>
      </c>
      <c r="C94" s="6">
        <v>9</v>
      </c>
      <c r="D94" s="6">
        <v>9</v>
      </c>
      <c r="E94" s="18">
        <f t="shared" si="10"/>
        <v>0</v>
      </c>
      <c r="F94" s="6">
        <v>0</v>
      </c>
      <c r="G94" s="6"/>
      <c r="H94" s="18">
        <f t="shared" si="11"/>
        <v>0</v>
      </c>
      <c r="I94" s="6">
        <v>9</v>
      </c>
      <c r="J94" s="13">
        <v>9</v>
      </c>
      <c r="K94" s="18">
        <f t="shared" si="12"/>
        <v>0</v>
      </c>
      <c r="L94" s="6">
        <v>0</v>
      </c>
      <c r="M94" s="13">
        <v>0</v>
      </c>
      <c r="N94" s="18">
        <f t="shared" si="13"/>
        <v>0</v>
      </c>
      <c r="O94" s="6">
        <v>0</v>
      </c>
      <c r="P94" s="13">
        <v>0</v>
      </c>
      <c r="Q94" s="18">
        <f t="shared" si="14"/>
        <v>0</v>
      </c>
      <c r="R94" s="6">
        <v>0</v>
      </c>
      <c r="S94" s="13">
        <v>0</v>
      </c>
      <c r="T94" s="18">
        <f t="shared" si="15"/>
        <v>0</v>
      </c>
      <c r="U94" s="6">
        <v>0</v>
      </c>
      <c r="V94" s="6"/>
      <c r="W94" s="18">
        <f t="shared" si="16"/>
        <v>0</v>
      </c>
    </row>
    <row r="95" spans="1:23">
      <c r="A95" s="5" t="s">
        <v>40</v>
      </c>
      <c r="B95" s="2" t="s">
        <v>91</v>
      </c>
      <c r="C95" s="6">
        <v>14</v>
      </c>
      <c r="D95" s="6">
        <v>11</v>
      </c>
      <c r="E95" s="18">
        <f t="shared" si="10"/>
        <v>-3</v>
      </c>
      <c r="F95" s="6">
        <v>0</v>
      </c>
      <c r="G95" s="6"/>
      <c r="H95" s="18">
        <f t="shared" si="11"/>
        <v>0</v>
      </c>
      <c r="I95" s="6">
        <v>0</v>
      </c>
      <c r="J95" s="13">
        <v>0</v>
      </c>
      <c r="K95" s="18">
        <f t="shared" si="12"/>
        <v>0</v>
      </c>
      <c r="L95" s="6">
        <v>0</v>
      </c>
      <c r="M95" s="13">
        <v>0</v>
      </c>
      <c r="N95" s="18">
        <f t="shared" si="13"/>
        <v>0</v>
      </c>
      <c r="O95" s="6">
        <v>14</v>
      </c>
      <c r="P95" s="13">
        <v>11</v>
      </c>
      <c r="Q95" s="18">
        <f t="shared" si="14"/>
        <v>-3</v>
      </c>
      <c r="R95" s="6">
        <v>0</v>
      </c>
      <c r="S95" s="13">
        <v>0</v>
      </c>
      <c r="T95" s="18">
        <f t="shared" si="15"/>
        <v>0</v>
      </c>
      <c r="U95" s="6">
        <v>0</v>
      </c>
      <c r="V95" s="6"/>
      <c r="W95" s="18">
        <f t="shared" si="16"/>
        <v>0</v>
      </c>
    </row>
    <row r="96" spans="1:23" ht="30">
      <c r="A96" s="5" t="s">
        <v>42</v>
      </c>
      <c r="B96" s="2" t="s">
        <v>66</v>
      </c>
      <c r="C96" s="6">
        <v>119</v>
      </c>
      <c r="D96" s="6">
        <v>120</v>
      </c>
      <c r="E96" s="18">
        <f t="shared" si="10"/>
        <v>1</v>
      </c>
      <c r="F96" s="6">
        <v>25</v>
      </c>
      <c r="G96" s="6">
        <v>25</v>
      </c>
      <c r="H96" s="18">
        <f t="shared" si="11"/>
        <v>0</v>
      </c>
      <c r="I96" s="6">
        <v>30</v>
      </c>
      <c r="J96" s="13">
        <v>29</v>
      </c>
      <c r="K96" s="18">
        <f t="shared" si="12"/>
        <v>-1</v>
      </c>
      <c r="L96" s="6">
        <v>24</v>
      </c>
      <c r="M96" s="13">
        <v>23</v>
      </c>
      <c r="N96" s="18">
        <f t="shared" si="13"/>
        <v>-1</v>
      </c>
      <c r="O96" s="6">
        <v>16</v>
      </c>
      <c r="P96" s="13">
        <v>18</v>
      </c>
      <c r="Q96" s="18">
        <f t="shared" si="14"/>
        <v>2</v>
      </c>
      <c r="R96" s="6">
        <v>24</v>
      </c>
      <c r="S96" s="13">
        <v>25</v>
      </c>
      <c r="T96" s="18">
        <f t="shared" si="15"/>
        <v>1</v>
      </c>
      <c r="U96" s="6">
        <v>0</v>
      </c>
      <c r="V96" s="6"/>
      <c r="W96" s="18">
        <f t="shared" si="16"/>
        <v>0</v>
      </c>
    </row>
    <row r="97" spans="1:23">
      <c r="A97" s="5" t="s">
        <v>44</v>
      </c>
      <c r="B97" s="2" t="s">
        <v>41</v>
      </c>
      <c r="C97" s="6">
        <v>9</v>
      </c>
      <c r="D97" s="6">
        <v>8</v>
      </c>
      <c r="E97" s="18">
        <f t="shared" si="10"/>
        <v>-1</v>
      </c>
      <c r="F97" s="6">
        <v>5</v>
      </c>
      <c r="G97" s="6">
        <v>5</v>
      </c>
      <c r="H97" s="18">
        <f t="shared" si="11"/>
        <v>0</v>
      </c>
      <c r="I97" s="6">
        <v>4</v>
      </c>
      <c r="J97" s="13">
        <v>3</v>
      </c>
      <c r="K97" s="18">
        <f t="shared" si="12"/>
        <v>-1</v>
      </c>
      <c r="L97" s="6">
        <v>0</v>
      </c>
      <c r="M97" s="13">
        <v>0</v>
      </c>
      <c r="N97" s="18">
        <f t="shared" si="13"/>
        <v>0</v>
      </c>
      <c r="O97" s="6">
        <v>0</v>
      </c>
      <c r="P97" s="13">
        <v>0</v>
      </c>
      <c r="Q97" s="18">
        <f t="shared" si="14"/>
        <v>0</v>
      </c>
      <c r="R97" s="6">
        <v>0</v>
      </c>
      <c r="S97" s="13">
        <v>0</v>
      </c>
      <c r="T97" s="18">
        <f t="shared" si="15"/>
        <v>0</v>
      </c>
      <c r="U97" s="6">
        <v>0</v>
      </c>
      <c r="V97" s="6"/>
      <c r="W97" s="18">
        <f t="shared" si="16"/>
        <v>0</v>
      </c>
    </row>
    <row r="98" spans="1:23">
      <c r="A98" s="5" t="s">
        <v>52</v>
      </c>
      <c r="B98" s="2" t="s">
        <v>53</v>
      </c>
      <c r="C98" s="6">
        <v>89</v>
      </c>
      <c r="D98" s="6">
        <v>90</v>
      </c>
      <c r="E98" s="18">
        <f t="shared" si="10"/>
        <v>1</v>
      </c>
      <c r="F98" s="6">
        <v>18</v>
      </c>
      <c r="G98" s="6">
        <v>16</v>
      </c>
      <c r="H98" s="18">
        <f t="shared" si="11"/>
        <v>-2</v>
      </c>
      <c r="I98" s="6">
        <v>21</v>
      </c>
      <c r="J98" s="13">
        <v>21</v>
      </c>
      <c r="K98" s="18">
        <f t="shared" si="12"/>
        <v>0</v>
      </c>
      <c r="L98" s="6">
        <v>29</v>
      </c>
      <c r="M98" s="13">
        <v>29</v>
      </c>
      <c r="N98" s="18">
        <f t="shared" si="13"/>
        <v>0</v>
      </c>
      <c r="O98" s="6">
        <v>21</v>
      </c>
      <c r="P98" s="13">
        <v>24</v>
      </c>
      <c r="Q98" s="18">
        <f t="shared" si="14"/>
        <v>3</v>
      </c>
      <c r="R98" s="6">
        <v>0</v>
      </c>
      <c r="S98" s="13">
        <v>0</v>
      </c>
      <c r="T98" s="18">
        <f t="shared" si="15"/>
        <v>0</v>
      </c>
      <c r="U98" s="6">
        <v>0</v>
      </c>
      <c r="V98" s="6"/>
      <c r="W98" s="18">
        <f t="shared" si="16"/>
        <v>0</v>
      </c>
    </row>
    <row r="99" spans="1:23">
      <c r="A99" s="5" t="s">
        <v>56</v>
      </c>
      <c r="B99" s="2" t="s">
        <v>106</v>
      </c>
      <c r="C99" s="6">
        <v>62</v>
      </c>
      <c r="D99" s="6">
        <v>59</v>
      </c>
      <c r="E99" s="18">
        <f t="shared" si="10"/>
        <v>-3</v>
      </c>
      <c r="F99" s="6">
        <v>29</v>
      </c>
      <c r="G99" s="6">
        <v>29</v>
      </c>
      <c r="H99" s="18">
        <f t="shared" si="11"/>
        <v>0</v>
      </c>
      <c r="I99" s="6">
        <v>33</v>
      </c>
      <c r="J99" s="13">
        <v>30</v>
      </c>
      <c r="K99" s="18">
        <f t="shared" si="12"/>
        <v>-3</v>
      </c>
      <c r="L99" s="6">
        <v>0</v>
      </c>
      <c r="M99" s="13">
        <v>0</v>
      </c>
      <c r="N99" s="18">
        <f t="shared" si="13"/>
        <v>0</v>
      </c>
      <c r="O99" s="6">
        <v>0</v>
      </c>
      <c r="P99" s="13">
        <v>0</v>
      </c>
      <c r="Q99" s="18">
        <f t="shared" si="14"/>
        <v>0</v>
      </c>
      <c r="R99" s="6">
        <v>0</v>
      </c>
      <c r="S99" s="13">
        <v>0</v>
      </c>
      <c r="T99" s="18">
        <f t="shared" si="15"/>
        <v>0</v>
      </c>
      <c r="U99" s="6">
        <v>0</v>
      </c>
      <c r="V99" s="6"/>
      <c r="W99" s="18">
        <f t="shared" si="16"/>
        <v>0</v>
      </c>
    </row>
    <row r="100" spans="1:23">
      <c r="A100" s="5" t="s">
        <v>57</v>
      </c>
      <c r="B100" s="2" t="s">
        <v>107</v>
      </c>
      <c r="C100" s="6">
        <v>18</v>
      </c>
      <c r="D100" s="6">
        <v>16</v>
      </c>
      <c r="E100" s="18">
        <f t="shared" si="10"/>
        <v>-2</v>
      </c>
      <c r="F100" s="6">
        <v>5</v>
      </c>
      <c r="G100" s="6">
        <v>5</v>
      </c>
      <c r="H100" s="18">
        <f t="shared" si="11"/>
        <v>0</v>
      </c>
      <c r="I100" s="6">
        <v>13</v>
      </c>
      <c r="J100" s="13">
        <v>11</v>
      </c>
      <c r="K100" s="18">
        <f t="shared" si="12"/>
        <v>-2</v>
      </c>
      <c r="L100" s="6">
        <v>0</v>
      </c>
      <c r="M100" s="13">
        <v>0</v>
      </c>
      <c r="N100" s="18">
        <f t="shared" si="13"/>
        <v>0</v>
      </c>
      <c r="O100" s="6">
        <v>0</v>
      </c>
      <c r="P100" s="13">
        <v>0</v>
      </c>
      <c r="Q100" s="18">
        <f t="shared" si="14"/>
        <v>0</v>
      </c>
      <c r="R100" s="6">
        <v>0</v>
      </c>
      <c r="S100" s="13">
        <v>0</v>
      </c>
      <c r="T100" s="18">
        <f t="shared" si="15"/>
        <v>0</v>
      </c>
      <c r="U100" s="6">
        <v>0</v>
      </c>
      <c r="V100" s="6"/>
      <c r="W100" s="18">
        <f t="shared" si="16"/>
        <v>0</v>
      </c>
    </row>
    <row r="101" spans="1:23">
      <c r="A101" s="5" t="s">
        <v>108</v>
      </c>
      <c r="B101" s="2" t="s">
        <v>109</v>
      </c>
      <c r="C101" s="6">
        <v>40</v>
      </c>
      <c r="D101" s="6">
        <v>40</v>
      </c>
      <c r="E101" s="18">
        <f t="shared" si="10"/>
        <v>0</v>
      </c>
      <c r="F101" s="6">
        <v>11</v>
      </c>
      <c r="G101" s="6">
        <v>10</v>
      </c>
      <c r="H101" s="18">
        <f t="shared" si="11"/>
        <v>-1</v>
      </c>
      <c r="I101" s="6">
        <v>8</v>
      </c>
      <c r="J101" s="13">
        <v>10</v>
      </c>
      <c r="K101" s="18">
        <f t="shared" si="12"/>
        <v>2</v>
      </c>
      <c r="L101" s="6">
        <v>11</v>
      </c>
      <c r="M101" s="13">
        <v>10</v>
      </c>
      <c r="N101" s="18">
        <f t="shared" si="13"/>
        <v>-1</v>
      </c>
      <c r="O101" s="6">
        <v>10</v>
      </c>
      <c r="P101" s="13">
        <v>10</v>
      </c>
      <c r="Q101" s="18">
        <f t="shared" si="14"/>
        <v>0</v>
      </c>
      <c r="R101" s="6">
        <v>0</v>
      </c>
      <c r="S101" s="13">
        <v>0</v>
      </c>
      <c r="T101" s="18">
        <f t="shared" si="15"/>
        <v>0</v>
      </c>
      <c r="U101" s="6">
        <v>0</v>
      </c>
      <c r="V101" s="6"/>
      <c r="W101" s="18">
        <f t="shared" si="16"/>
        <v>0</v>
      </c>
    </row>
    <row r="102" spans="1:23">
      <c r="A102" s="5" t="s">
        <v>110</v>
      </c>
      <c r="B102" s="2" t="s">
        <v>109</v>
      </c>
      <c r="C102" s="6">
        <v>16</v>
      </c>
      <c r="D102" s="6">
        <v>17</v>
      </c>
      <c r="E102" s="18">
        <f t="shared" si="10"/>
        <v>1</v>
      </c>
      <c r="F102" s="6">
        <v>10</v>
      </c>
      <c r="G102" s="6">
        <v>10</v>
      </c>
      <c r="H102" s="18">
        <f t="shared" si="11"/>
        <v>0</v>
      </c>
      <c r="I102" s="6">
        <v>6</v>
      </c>
      <c r="J102" s="13">
        <v>7</v>
      </c>
      <c r="K102" s="18">
        <f t="shared" si="12"/>
        <v>1</v>
      </c>
      <c r="L102" s="6">
        <v>0</v>
      </c>
      <c r="M102" s="13">
        <v>0</v>
      </c>
      <c r="N102" s="18">
        <f t="shared" si="13"/>
        <v>0</v>
      </c>
      <c r="O102" s="6">
        <v>0</v>
      </c>
      <c r="P102" s="13">
        <v>0</v>
      </c>
      <c r="Q102" s="18">
        <f t="shared" si="14"/>
        <v>0</v>
      </c>
      <c r="R102" s="6">
        <v>0</v>
      </c>
      <c r="S102" s="13">
        <v>0</v>
      </c>
      <c r="T102" s="18">
        <f t="shared" si="15"/>
        <v>0</v>
      </c>
      <c r="U102" s="6">
        <v>0</v>
      </c>
      <c r="V102" s="6"/>
      <c r="W102" s="18">
        <f t="shared" si="16"/>
        <v>0</v>
      </c>
    </row>
    <row r="103" spans="1:23">
      <c r="A103" s="5" t="s">
        <v>111</v>
      </c>
      <c r="B103" s="2" t="s">
        <v>112</v>
      </c>
      <c r="C103" s="6">
        <v>10</v>
      </c>
      <c r="D103" s="6">
        <v>10</v>
      </c>
      <c r="E103" s="18">
        <f t="shared" si="10"/>
        <v>0</v>
      </c>
      <c r="F103" s="6">
        <v>0</v>
      </c>
      <c r="G103" s="6"/>
      <c r="H103" s="18">
        <f t="shared" si="11"/>
        <v>0</v>
      </c>
      <c r="I103" s="6">
        <v>10</v>
      </c>
      <c r="J103" s="13">
        <v>10</v>
      </c>
      <c r="K103" s="18">
        <f t="shared" si="12"/>
        <v>0</v>
      </c>
      <c r="L103" s="6">
        <v>0</v>
      </c>
      <c r="M103" s="13">
        <v>0</v>
      </c>
      <c r="N103" s="18">
        <f t="shared" si="13"/>
        <v>0</v>
      </c>
      <c r="O103" s="6">
        <v>0</v>
      </c>
      <c r="P103" s="13">
        <v>0</v>
      </c>
      <c r="Q103" s="18">
        <f t="shared" si="14"/>
        <v>0</v>
      </c>
      <c r="R103" s="6">
        <v>0</v>
      </c>
      <c r="S103" s="13">
        <v>0</v>
      </c>
      <c r="T103" s="18">
        <f t="shared" si="15"/>
        <v>0</v>
      </c>
      <c r="U103" s="6">
        <v>0</v>
      </c>
      <c r="V103" s="6"/>
      <c r="W103" s="18">
        <f t="shared" si="16"/>
        <v>0</v>
      </c>
    </row>
    <row r="104" spans="1:23">
      <c r="A104" s="5" t="s">
        <v>113</v>
      </c>
      <c r="B104" s="2" t="s">
        <v>114</v>
      </c>
      <c r="C104" s="6">
        <v>3</v>
      </c>
      <c r="D104" s="6">
        <v>3</v>
      </c>
      <c r="E104" s="18">
        <f t="shared" si="10"/>
        <v>0</v>
      </c>
      <c r="F104" s="6">
        <v>0</v>
      </c>
      <c r="G104" s="6"/>
      <c r="H104" s="18">
        <f t="shared" si="11"/>
        <v>0</v>
      </c>
      <c r="I104" s="6">
        <v>3</v>
      </c>
      <c r="J104" s="13">
        <v>3</v>
      </c>
      <c r="K104" s="18">
        <f t="shared" si="12"/>
        <v>0</v>
      </c>
      <c r="L104" s="6">
        <v>0</v>
      </c>
      <c r="M104" s="13">
        <v>0</v>
      </c>
      <c r="N104" s="18">
        <f t="shared" si="13"/>
        <v>0</v>
      </c>
      <c r="O104" s="6">
        <v>0</v>
      </c>
      <c r="P104" s="13">
        <v>0</v>
      </c>
      <c r="Q104" s="18">
        <f t="shared" si="14"/>
        <v>0</v>
      </c>
      <c r="R104" s="6">
        <v>0</v>
      </c>
      <c r="S104" s="13">
        <v>0</v>
      </c>
      <c r="T104" s="18">
        <f t="shared" si="15"/>
        <v>0</v>
      </c>
      <c r="U104" s="6">
        <v>0</v>
      </c>
      <c r="V104" s="6"/>
      <c r="W104" s="18">
        <f t="shared" si="16"/>
        <v>0</v>
      </c>
    </row>
    <row r="105" spans="1:23">
      <c r="A105" s="37" t="s">
        <v>10</v>
      </c>
      <c r="B105" s="38"/>
      <c r="C105" s="10">
        <v>1162</v>
      </c>
      <c r="D105" s="10">
        <v>1179</v>
      </c>
      <c r="E105" s="10">
        <f>D105-C105</f>
        <v>17</v>
      </c>
      <c r="F105" s="10">
        <v>231</v>
      </c>
      <c r="G105" s="10">
        <v>225</v>
      </c>
      <c r="H105" s="10">
        <f>G105-F105</f>
        <v>-6</v>
      </c>
      <c r="I105" s="10">
        <v>214</v>
      </c>
      <c r="J105" s="10">
        <v>217</v>
      </c>
      <c r="K105" s="10">
        <f>J105-I105</f>
        <v>3</v>
      </c>
      <c r="L105" s="10">
        <v>191</v>
      </c>
      <c r="M105" s="10">
        <v>200</v>
      </c>
      <c r="N105" s="10">
        <f>M105-L105</f>
        <v>9</v>
      </c>
      <c r="O105" s="10">
        <v>193</v>
      </c>
      <c r="P105" s="10">
        <v>207</v>
      </c>
      <c r="Q105" s="10">
        <f>P105-O105</f>
        <v>14</v>
      </c>
      <c r="R105" s="10">
        <v>158</v>
      </c>
      <c r="S105" s="10">
        <v>180</v>
      </c>
      <c r="T105" s="10">
        <f>S105-R105</f>
        <v>22</v>
      </c>
      <c r="U105" s="10">
        <v>175</v>
      </c>
      <c r="V105" s="10">
        <v>150</v>
      </c>
      <c r="W105" s="10">
        <f>V105-U105</f>
        <v>-25</v>
      </c>
    </row>
    <row r="106" spans="1:23">
      <c r="A106" s="5">
        <v>37042</v>
      </c>
      <c r="B106" s="2" t="s">
        <v>116</v>
      </c>
      <c r="C106" s="6">
        <v>567</v>
      </c>
      <c r="D106" s="6">
        <v>571</v>
      </c>
      <c r="E106" s="18">
        <f t="shared" si="10"/>
        <v>4</v>
      </c>
      <c r="F106" s="6">
        <v>95</v>
      </c>
      <c r="G106" s="6">
        <v>95</v>
      </c>
      <c r="H106" s="18">
        <f t="shared" si="11"/>
        <v>0</v>
      </c>
      <c r="I106" s="6">
        <v>105</v>
      </c>
      <c r="J106" s="14">
        <v>95</v>
      </c>
      <c r="K106" s="18">
        <f t="shared" si="12"/>
        <v>-10</v>
      </c>
      <c r="L106" s="6">
        <v>93</v>
      </c>
      <c r="M106" s="13">
        <v>95</v>
      </c>
      <c r="N106" s="18">
        <f t="shared" si="13"/>
        <v>2</v>
      </c>
      <c r="O106" s="6">
        <v>96</v>
      </c>
      <c r="P106" s="13">
        <v>96</v>
      </c>
      <c r="Q106" s="18">
        <f t="shared" si="14"/>
        <v>0</v>
      </c>
      <c r="R106" s="6">
        <v>72</v>
      </c>
      <c r="S106" s="13">
        <v>95</v>
      </c>
      <c r="T106" s="18">
        <f t="shared" si="15"/>
        <v>23</v>
      </c>
      <c r="U106" s="6">
        <v>106</v>
      </c>
      <c r="V106" s="13">
        <v>95</v>
      </c>
      <c r="W106" s="18">
        <f t="shared" si="16"/>
        <v>-11</v>
      </c>
    </row>
    <row r="107" spans="1:23">
      <c r="A107" s="5">
        <v>37407</v>
      </c>
      <c r="B107" s="2" t="s">
        <v>117</v>
      </c>
      <c r="C107" s="6">
        <v>284</v>
      </c>
      <c r="D107" s="6">
        <v>285</v>
      </c>
      <c r="E107" s="18">
        <f t="shared" si="10"/>
        <v>1</v>
      </c>
      <c r="F107" s="6">
        <v>59</v>
      </c>
      <c r="G107" s="6">
        <v>55</v>
      </c>
      <c r="H107" s="18">
        <f t="shared" si="11"/>
        <v>-4</v>
      </c>
      <c r="I107" s="6">
        <v>51</v>
      </c>
      <c r="J107" s="14">
        <v>50</v>
      </c>
      <c r="K107" s="18">
        <f t="shared" si="12"/>
        <v>-1</v>
      </c>
      <c r="L107" s="6">
        <v>42</v>
      </c>
      <c r="M107" s="13">
        <v>50</v>
      </c>
      <c r="N107" s="18">
        <f t="shared" si="13"/>
        <v>8</v>
      </c>
      <c r="O107" s="6">
        <v>42</v>
      </c>
      <c r="P107" s="13">
        <v>50</v>
      </c>
      <c r="Q107" s="18">
        <f t="shared" si="14"/>
        <v>8</v>
      </c>
      <c r="R107" s="6">
        <v>42</v>
      </c>
      <c r="S107" s="13">
        <v>40</v>
      </c>
      <c r="T107" s="18">
        <f t="shared" si="15"/>
        <v>-2</v>
      </c>
      <c r="U107" s="6">
        <v>48</v>
      </c>
      <c r="V107" s="13">
        <v>40</v>
      </c>
      <c r="W107" s="18">
        <f t="shared" si="16"/>
        <v>-8</v>
      </c>
    </row>
    <row r="108" spans="1:23">
      <c r="A108" s="5">
        <v>37772</v>
      </c>
      <c r="B108" s="2" t="s">
        <v>118</v>
      </c>
      <c r="C108" s="6">
        <v>72</v>
      </c>
      <c r="D108" s="6">
        <v>67</v>
      </c>
      <c r="E108" s="18">
        <f t="shared" si="10"/>
        <v>-5</v>
      </c>
      <c r="F108" s="6">
        <v>21</v>
      </c>
      <c r="G108" s="6">
        <v>20</v>
      </c>
      <c r="H108" s="18">
        <f t="shared" si="11"/>
        <v>-1</v>
      </c>
      <c r="I108" s="6">
        <v>13</v>
      </c>
      <c r="J108" s="14">
        <v>16</v>
      </c>
      <c r="K108" s="18">
        <f t="shared" si="12"/>
        <v>3</v>
      </c>
      <c r="L108" s="6">
        <v>10</v>
      </c>
      <c r="M108" s="13">
        <v>10</v>
      </c>
      <c r="N108" s="18">
        <f t="shared" si="13"/>
        <v>0</v>
      </c>
      <c r="O108" s="6">
        <v>12</v>
      </c>
      <c r="P108" s="13">
        <v>11</v>
      </c>
      <c r="Q108" s="18">
        <f t="shared" si="14"/>
        <v>-1</v>
      </c>
      <c r="R108" s="6">
        <v>16</v>
      </c>
      <c r="S108" s="13">
        <v>10</v>
      </c>
      <c r="T108" s="18">
        <f t="shared" si="15"/>
        <v>-6</v>
      </c>
      <c r="U108" s="6">
        <v>0</v>
      </c>
      <c r="V108" s="13">
        <v>0</v>
      </c>
      <c r="W108" s="18">
        <f t="shared" si="16"/>
        <v>0</v>
      </c>
    </row>
    <row r="109" spans="1:23">
      <c r="A109" s="5" t="s">
        <v>119</v>
      </c>
      <c r="B109" s="2" t="s">
        <v>120</v>
      </c>
      <c r="C109" s="6">
        <v>18</v>
      </c>
      <c r="D109" s="6">
        <v>18</v>
      </c>
      <c r="E109" s="18">
        <f t="shared" si="10"/>
        <v>0</v>
      </c>
      <c r="F109" s="6">
        <v>11</v>
      </c>
      <c r="G109" s="6">
        <v>10</v>
      </c>
      <c r="H109" s="18">
        <f t="shared" si="11"/>
        <v>-1</v>
      </c>
      <c r="I109" s="6">
        <v>7</v>
      </c>
      <c r="J109" s="14">
        <v>8</v>
      </c>
      <c r="K109" s="18">
        <f t="shared" si="12"/>
        <v>1</v>
      </c>
      <c r="L109" s="6">
        <v>0</v>
      </c>
      <c r="M109" s="13">
        <v>0</v>
      </c>
      <c r="N109" s="18">
        <f t="shared" si="13"/>
        <v>0</v>
      </c>
      <c r="O109" s="6">
        <v>0</v>
      </c>
      <c r="P109" s="13">
        <v>0</v>
      </c>
      <c r="Q109" s="18">
        <f t="shared" si="14"/>
        <v>0</v>
      </c>
      <c r="R109" s="6">
        <v>0</v>
      </c>
      <c r="S109" s="13">
        <v>0</v>
      </c>
      <c r="T109" s="18">
        <f t="shared" si="15"/>
        <v>0</v>
      </c>
      <c r="U109" s="6">
        <v>0</v>
      </c>
      <c r="V109" s="13">
        <v>0</v>
      </c>
      <c r="W109" s="18">
        <f t="shared" si="16"/>
        <v>0</v>
      </c>
    </row>
    <row r="110" spans="1:23">
      <c r="A110" s="5" t="s">
        <v>121</v>
      </c>
      <c r="B110" s="2" t="s">
        <v>122</v>
      </c>
      <c r="C110" s="6">
        <v>88</v>
      </c>
      <c r="D110" s="6">
        <v>90</v>
      </c>
      <c r="E110" s="18">
        <f t="shared" si="10"/>
        <v>2</v>
      </c>
      <c r="F110" s="6">
        <v>16</v>
      </c>
      <c r="G110" s="6">
        <v>15</v>
      </c>
      <c r="H110" s="18">
        <f t="shared" si="11"/>
        <v>-1</v>
      </c>
      <c r="I110" s="6">
        <v>13</v>
      </c>
      <c r="J110" s="14">
        <v>15</v>
      </c>
      <c r="K110" s="18">
        <f t="shared" si="12"/>
        <v>2</v>
      </c>
      <c r="L110" s="6">
        <v>15</v>
      </c>
      <c r="M110" s="13">
        <v>15</v>
      </c>
      <c r="N110" s="18">
        <f t="shared" si="13"/>
        <v>0</v>
      </c>
      <c r="O110" s="6">
        <v>9</v>
      </c>
      <c r="P110" s="13">
        <v>15</v>
      </c>
      <c r="Q110" s="18">
        <f t="shared" si="14"/>
        <v>6</v>
      </c>
      <c r="R110" s="6">
        <v>14</v>
      </c>
      <c r="S110" s="13">
        <v>15</v>
      </c>
      <c r="T110" s="18">
        <f t="shared" si="15"/>
        <v>1</v>
      </c>
      <c r="U110" s="6">
        <v>21</v>
      </c>
      <c r="V110" s="13">
        <v>15</v>
      </c>
      <c r="W110" s="18">
        <f t="shared" si="16"/>
        <v>-6</v>
      </c>
    </row>
    <row r="111" spans="1:23">
      <c r="A111" s="5" t="s">
        <v>123</v>
      </c>
      <c r="B111" s="2" t="s">
        <v>124</v>
      </c>
      <c r="C111" s="6">
        <v>80</v>
      </c>
      <c r="D111" s="6">
        <v>95</v>
      </c>
      <c r="E111" s="18">
        <f t="shared" si="10"/>
        <v>15</v>
      </c>
      <c r="F111" s="6">
        <v>19</v>
      </c>
      <c r="G111" s="6">
        <v>20</v>
      </c>
      <c r="H111" s="18">
        <f t="shared" si="11"/>
        <v>1</v>
      </c>
      <c r="I111" s="6">
        <v>13</v>
      </c>
      <c r="J111" s="14">
        <v>20</v>
      </c>
      <c r="K111" s="18">
        <f t="shared" si="12"/>
        <v>7</v>
      </c>
      <c r="L111" s="6">
        <v>15</v>
      </c>
      <c r="M111" s="13">
        <v>15</v>
      </c>
      <c r="N111" s="18">
        <f t="shared" si="13"/>
        <v>0</v>
      </c>
      <c r="O111" s="6">
        <v>19</v>
      </c>
      <c r="P111" s="13">
        <v>20</v>
      </c>
      <c r="Q111" s="18">
        <f t="shared" si="14"/>
        <v>1</v>
      </c>
      <c r="R111" s="6">
        <v>14</v>
      </c>
      <c r="S111" s="13">
        <v>20</v>
      </c>
      <c r="T111" s="18">
        <f t="shared" si="15"/>
        <v>6</v>
      </c>
      <c r="U111" s="6">
        <v>0</v>
      </c>
      <c r="V111" s="13">
        <v>0</v>
      </c>
      <c r="W111" s="18">
        <f t="shared" si="16"/>
        <v>0</v>
      </c>
    </row>
    <row r="112" spans="1:23">
      <c r="A112" s="5" t="s">
        <v>125</v>
      </c>
      <c r="B112" s="2" t="s">
        <v>126</v>
      </c>
      <c r="C112" s="6">
        <v>53</v>
      </c>
      <c r="D112" s="6">
        <v>53</v>
      </c>
      <c r="E112" s="18">
        <f t="shared" si="10"/>
        <v>0</v>
      </c>
      <c r="F112" s="6">
        <v>10</v>
      </c>
      <c r="G112" s="6">
        <v>10</v>
      </c>
      <c r="H112" s="18">
        <f t="shared" si="11"/>
        <v>0</v>
      </c>
      <c r="I112" s="6">
        <v>12</v>
      </c>
      <c r="J112" s="14">
        <v>13</v>
      </c>
      <c r="K112" s="18">
        <f t="shared" si="12"/>
        <v>1</v>
      </c>
      <c r="L112" s="6">
        <v>16</v>
      </c>
      <c r="M112" s="13">
        <v>15</v>
      </c>
      <c r="N112" s="18">
        <f t="shared" si="13"/>
        <v>-1</v>
      </c>
      <c r="O112" s="6">
        <v>15</v>
      </c>
      <c r="P112" s="13">
        <v>15</v>
      </c>
      <c r="Q112" s="18">
        <f t="shared" si="14"/>
        <v>0</v>
      </c>
      <c r="R112" s="6">
        <v>0</v>
      </c>
      <c r="S112" s="13">
        <v>0</v>
      </c>
      <c r="T112" s="18">
        <f t="shared" si="15"/>
        <v>0</v>
      </c>
      <c r="U112" s="6">
        <v>0</v>
      </c>
      <c r="V112" s="13">
        <v>0</v>
      </c>
      <c r="W112" s="18">
        <f t="shared" si="16"/>
        <v>0</v>
      </c>
    </row>
    <row r="113" spans="1:23">
      <c r="A113" s="37" t="s">
        <v>11</v>
      </c>
      <c r="B113" s="38"/>
      <c r="C113" s="10">
        <v>605</v>
      </c>
      <c r="D113" s="10">
        <v>603</v>
      </c>
      <c r="E113" s="10">
        <f>D113-C113</f>
        <v>-2</v>
      </c>
      <c r="F113" s="10">
        <v>126</v>
      </c>
      <c r="G113" s="10">
        <v>112</v>
      </c>
      <c r="H113" s="10">
        <f>G113-F113</f>
        <v>-14</v>
      </c>
      <c r="I113" s="10">
        <v>178</v>
      </c>
      <c r="J113" s="10">
        <v>171</v>
      </c>
      <c r="K113" s="10">
        <f>J113-I113</f>
        <v>-7</v>
      </c>
      <c r="L113" s="10">
        <v>136</v>
      </c>
      <c r="M113" s="10">
        <v>138</v>
      </c>
      <c r="N113" s="10">
        <f>M113-L113</f>
        <v>2</v>
      </c>
      <c r="O113" s="10">
        <v>149</v>
      </c>
      <c r="P113" s="10">
        <v>167</v>
      </c>
      <c r="Q113" s="10">
        <f>P113-O113</f>
        <v>18</v>
      </c>
      <c r="R113" s="10">
        <v>16</v>
      </c>
      <c r="S113" s="10">
        <v>15</v>
      </c>
      <c r="T113" s="10">
        <f>S113-R113</f>
        <v>-1</v>
      </c>
      <c r="U113" s="10">
        <v>0</v>
      </c>
      <c r="V113" s="10">
        <v>0</v>
      </c>
      <c r="W113" s="10">
        <f>V113-U113</f>
        <v>0</v>
      </c>
    </row>
    <row r="114" spans="1:23">
      <c r="A114" s="5" t="s">
        <v>65</v>
      </c>
      <c r="B114" s="2" t="s">
        <v>41</v>
      </c>
      <c r="C114" s="6">
        <v>242</v>
      </c>
      <c r="D114" s="6">
        <v>242</v>
      </c>
      <c r="E114" s="18">
        <f t="shared" si="10"/>
        <v>0</v>
      </c>
      <c r="F114" s="6">
        <v>32</v>
      </c>
      <c r="G114" s="6">
        <v>30</v>
      </c>
      <c r="H114" s="18">
        <f t="shared" si="11"/>
        <v>-2</v>
      </c>
      <c r="I114" s="6">
        <v>57</v>
      </c>
      <c r="J114" s="13">
        <v>52</v>
      </c>
      <c r="K114" s="18">
        <f t="shared" si="12"/>
        <v>-5</v>
      </c>
      <c r="L114" s="6">
        <v>69</v>
      </c>
      <c r="M114" s="13">
        <v>75</v>
      </c>
      <c r="N114" s="18">
        <f t="shared" si="13"/>
        <v>6</v>
      </c>
      <c r="O114" s="6">
        <v>84</v>
      </c>
      <c r="P114" s="13">
        <v>85</v>
      </c>
      <c r="Q114" s="18">
        <f t="shared" si="14"/>
        <v>1</v>
      </c>
      <c r="R114" s="6">
        <v>0</v>
      </c>
      <c r="S114" s="13">
        <v>0</v>
      </c>
      <c r="T114" s="18">
        <f t="shared" si="15"/>
        <v>0</v>
      </c>
      <c r="U114" s="6">
        <v>0</v>
      </c>
      <c r="V114" s="6"/>
      <c r="W114" s="18">
        <f t="shared" si="16"/>
        <v>0</v>
      </c>
    </row>
    <row r="115" spans="1:23" ht="15.75" customHeight="1">
      <c r="A115" s="5" t="s">
        <v>127</v>
      </c>
      <c r="B115" s="2" t="s">
        <v>78</v>
      </c>
      <c r="C115" s="6">
        <v>98</v>
      </c>
      <c r="D115" s="6">
        <v>98</v>
      </c>
      <c r="E115" s="18">
        <f t="shared" si="10"/>
        <v>0</v>
      </c>
      <c r="F115" s="6">
        <v>22</v>
      </c>
      <c r="G115" s="6">
        <v>20</v>
      </c>
      <c r="H115" s="18">
        <f t="shared" si="11"/>
        <v>-2</v>
      </c>
      <c r="I115" s="6">
        <v>27</v>
      </c>
      <c r="J115" s="13">
        <v>27</v>
      </c>
      <c r="K115" s="18">
        <f t="shared" si="12"/>
        <v>0</v>
      </c>
      <c r="L115" s="6">
        <v>24</v>
      </c>
      <c r="M115" s="13">
        <v>18</v>
      </c>
      <c r="N115" s="18">
        <f t="shared" si="13"/>
        <v>-6</v>
      </c>
      <c r="O115" s="6">
        <v>25</v>
      </c>
      <c r="P115" s="13">
        <v>33</v>
      </c>
      <c r="Q115" s="18">
        <f t="shared" si="14"/>
        <v>8</v>
      </c>
      <c r="R115" s="6">
        <v>0</v>
      </c>
      <c r="S115" s="13">
        <v>0</v>
      </c>
      <c r="T115" s="18">
        <f t="shared" si="15"/>
        <v>0</v>
      </c>
      <c r="U115" s="6">
        <v>0</v>
      </c>
      <c r="V115" s="6"/>
      <c r="W115" s="18">
        <f t="shared" si="16"/>
        <v>0</v>
      </c>
    </row>
    <row r="116" spans="1:23" ht="30">
      <c r="A116" s="5" t="s">
        <v>128</v>
      </c>
      <c r="B116" s="2" t="s">
        <v>129</v>
      </c>
      <c r="C116" s="6">
        <v>52</v>
      </c>
      <c r="D116" s="6">
        <v>50</v>
      </c>
      <c r="E116" s="18">
        <f t="shared" si="10"/>
        <v>-2</v>
      </c>
      <c r="F116" s="6">
        <v>11</v>
      </c>
      <c r="G116" s="6">
        <v>10</v>
      </c>
      <c r="H116" s="18">
        <f t="shared" si="11"/>
        <v>-1</v>
      </c>
      <c r="I116" s="6">
        <v>12</v>
      </c>
      <c r="J116" s="13">
        <v>10</v>
      </c>
      <c r="K116" s="18">
        <f t="shared" si="12"/>
        <v>-2</v>
      </c>
      <c r="L116" s="6">
        <v>14</v>
      </c>
      <c r="M116" s="13">
        <v>15</v>
      </c>
      <c r="N116" s="18">
        <f t="shared" si="13"/>
        <v>1</v>
      </c>
      <c r="O116" s="6">
        <v>15</v>
      </c>
      <c r="P116" s="13">
        <v>15</v>
      </c>
      <c r="Q116" s="18">
        <f t="shared" si="14"/>
        <v>0</v>
      </c>
      <c r="R116" s="6">
        <v>0</v>
      </c>
      <c r="S116" s="13">
        <v>0</v>
      </c>
      <c r="T116" s="18">
        <f t="shared" si="15"/>
        <v>0</v>
      </c>
      <c r="U116" s="6">
        <v>0</v>
      </c>
      <c r="V116" s="6"/>
      <c r="W116" s="18">
        <f t="shared" si="16"/>
        <v>0</v>
      </c>
    </row>
    <row r="117" spans="1:23" ht="15" customHeight="1">
      <c r="A117" s="5" t="s">
        <v>25</v>
      </c>
      <c r="B117" s="2" t="s">
        <v>130</v>
      </c>
      <c r="C117" s="6">
        <v>91</v>
      </c>
      <c r="D117" s="6">
        <v>97</v>
      </c>
      <c r="E117" s="18">
        <f t="shared" si="10"/>
        <v>6</v>
      </c>
      <c r="F117" s="6">
        <v>12</v>
      </c>
      <c r="G117" s="6">
        <v>10</v>
      </c>
      <c r="H117" s="18">
        <f t="shared" si="11"/>
        <v>-2</v>
      </c>
      <c r="I117" s="6">
        <v>25</v>
      </c>
      <c r="J117" s="13">
        <v>23</v>
      </c>
      <c r="K117" s="18">
        <f t="shared" si="12"/>
        <v>-2</v>
      </c>
      <c r="L117" s="6">
        <v>29</v>
      </c>
      <c r="M117" s="13">
        <v>30</v>
      </c>
      <c r="N117" s="18">
        <f t="shared" si="13"/>
        <v>1</v>
      </c>
      <c r="O117" s="6">
        <v>25</v>
      </c>
      <c r="P117" s="13">
        <v>34</v>
      </c>
      <c r="Q117" s="18">
        <f t="shared" si="14"/>
        <v>9</v>
      </c>
      <c r="R117" s="6">
        <v>0</v>
      </c>
      <c r="S117" s="13">
        <v>0</v>
      </c>
      <c r="T117" s="18">
        <f t="shared" si="15"/>
        <v>0</v>
      </c>
      <c r="U117" s="6">
        <v>0</v>
      </c>
      <c r="V117" s="6"/>
      <c r="W117" s="18">
        <f t="shared" si="16"/>
        <v>0</v>
      </c>
    </row>
    <row r="118" spans="1:23" ht="30">
      <c r="A118" s="5" t="s">
        <v>50</v>
      </c>
      <c r="B118" s="2" t="s">
        <v>43</v>
      </c>
      <c r="C118" s="6">
        <v>40</v>
      </c>
      <c r="D118" s="6">
        <v>39</v>
      </c>
      <c r="E118" s="18">
        <f t="shared" si="10"/>
        <v>-1</v>
      </c>
      <c r="F118" s="6">
        <v>10</v>
      </c>
      <c r="G118" s="6">
        <v>10</v>
      </c>
      <c r="H118" s="18">
        <f t="shared" si="11"/>
        <v>0</v>
      </c>
      <c r="I118" s="6">
        <v>14</v>
      </c>
      <c r="J118" s="13">
        <v>14</v>
      </c>
      <c r="K118" s="18">
        <f t="shared" si="12"/>
        <v>0</v>
      </c>
      <c r="L118" s="6">
        <v>0</v>
      </c>
      <c r="M118" s="13">
        <v>0</v>
      </c>
      <c r="N118" s="18">
        <f t="shared" si="13"/>
        <v>0</v>
      </c>
      <c r="O118" s="6">
        <v>0</v>
      </c>
      <c r="P118" s="13">
        <v>0</v>
      </c>
      <c r="Q118" s="18">
        <f t="shared" si="14"/>
        <v>0</v>
      </c>
      <c r="R118" s="6">
        <v>16</v>
      </c>
      <c r="S118" s="13">
        <v>15</v>
      </c>
      <c r="T118" s="18">
        <f t="shared" si="15"/>
        <v>-1</v>
      </c>
      <c r="U118" s="6">
        <v>0</v>
      </c>
      <c r="V118" s="6"/>
      <c r="W118" s="18">
        <f t="shared" si="16"/>
        <v>0</v>
      </c>
    </row>
    <row r="119" spans="1:23">
      <c r="A119" s="5" t="s">
        <v>44</v>
      </c>
      <c r="B119" s="2" t="s">
        <v>41</v>
      </c>
      <c r="C119" s="6">
        <v>54</v>
      </c>
      <c r="D119" s="6">
        <v>54</v>
      </c>
      <c r="E119" s="18">
        <f t="shared" si="10"/>
        <v>0</v>
      </c>
      <c r="F119" s="6">
        <v>23</v>
      </c>
      <c r="G119" s="6">
        <v>22</v>
      </c>
      <c r="H119" s="18">
        <f t="shared" si="11"/>
        <v>-1</v>
      </c>
      <c r="I119" s="6">
        <v>31</v>
      </c>
      <c r="J119" s="13">
        <v>32</v>
      </c>
      <c r="K119" s="18">
        <f t="shared" si="12"/>
        <v>1</v>
      </c>
      <c r="L119" s="6">
        <v>0</v>
      </c>
      <c r="M119" s="13">
        <v>0</v>
      </c>
      <c r="N119" s="18">
        <f t="shared" si="13"/>
        <v>0</v>
      </c>
      <c r="O119" s="6">
        <v>0</v>
      </c>
      <c r="P119" s="13">
        <v>0</v>
      </c>
      <c r="Q119" s="18">
        <f t="shared" si="14"/>
        <v>0</v>
      </c>
      <c r="R119" s="6">
        <v>0</v>
      </c>
      <c r="S119" s="13">
        <v>0</v>
      </c>
      <c r="T119" s="18">
        <f t="shared" si="15"/>
        <v>0</v>
      </c>
      <c r="U119" s="6">
        <v>0</v>
      </c>
      <c r="V119" s="6"/>
      <c r="W119" s="18">
        <f t="shared" si="16"/>
        <v>0</v>
      </c>
    </row>
    <row r="120" spans="1:23" ht="15" customHeight="1">
      <c r="A120" s="5" t="s">
        <v>131</v>
      </c>
      <c r="B120" s="2" t="s">
        <v>132</v>
      </c>
      <c r="C120" s="6">
        <v>19</v>
      </c>
      <c r="D120" s="6">
        <v>14</v>
      </c>
      <c r="E120" s="18">
        <f t="shared" si="10"/>
        <v>-5</v>
      </c>
      <c r="F120" s="6">
        <v>10</v>
      </c>
      <c r="G120" s="6">
        <v>5</v>
      </c>
      <c r="H120" s="18">
        <f t="shared" si="11"/>
        <v>-5</v>
      </c>
      <c r="I120" s="6">
        <v>9</v>
      </c>
      <c r="J120" s="13">
        <v>9</v>
      </c>
      <c r="K120" s="18">
        <f t="shared" si="12"/>
        <v>0</v>
      </c>
      <c r="L120" s="6">
        <v>0</v>
      </c>
      <c r="M120" s="13">
        <v>0</v>
      </c>
      <c r="N120" s="18">
        <f t="shared" si="13"/>
        <v>0</v>
      </c>
      <c r="O120" s="6">
        <v>0</v>
      </c>
      <c r="P120" s="13">
        <v>0</v>
      </c>
      <c r="Q120" s="18">
        <f t="shared" si="14"/>
        <v>0</v>
      </c>
      <c r="R120" s="6">
        <v>0</v>
      </c>
      <c r="S120" s="13">
        <v>0</v>
      </c>
      <c r="T120" s="18">
        <f t="shared" si="15"/>
        <v>0</v>
      </c>
      <c r="U120" s="6">
        <v>0</v>
      </c>
      <c r="V120" s="6"/>
      <c r="W120" s="18">
        <f t="shared" si="16"/>
        <v>0</v>
      </c>
    </row>
    <row r="121" spans="1:23" ht="30">
      <c r="A121" s="5" t="s">
        <v>133</v>
      </c>
      <c r="B121" s="2" t="s">
        <v>129</v>
      </c>
      <c r="C121" s="6">
        <v>9</v>
      </c>
      <c r="D121" s="6">
        <v>9</v>
      </c>
      <c r="E121" s="18">
        <f t="shared" si="10"/>
        <v>0</v>
      </c>
      <c r="F121" s="6">
        <v>6</v>
      </c>
      <c r="G121" s="6">
        <v>5</v>
      </c>
      <c r="H121" s="18">
        <f t="shared" si="11"/>
        <v>-1</v>
      </c>
      <c r="I121" s="6">
        <v>3</v>
      </c>
      <c r="J121" s="13">
        <v>4</v>
      </c>
      <c r="K121" s="18">
        <f t="shared" si="12"/>
        <v>1</v>
      </c>
      <c r="L121" s="6">
        <v>0</v>
      </c>
      <c r="M121" s="13">
        <v>0</v>
      </c>
      <c r="N121" s="18">
        <f t="shared" si="13"/>
        <v>0</v>
      </c>
      <c r="O121" s="6">
        <v>0</v>
      </c>
      <c r="P121" s="13">
        <v>0</v>
      </c>
      <c r="Q121" s="18">
        <f t="shared" si="14"/>
        <v>0</v>
      </c>
      <c r="R121" s="6">
        <v>0</v>
      </c>
      <c r="S121" s="13">
        <v>0</v>
      </c>
      <c r="T121" s="18">
        <f t="shared" si="15"/>
        <v>0</v>
      </c>
      <c r="U121" s="6">
        <v>0</v>
      </c>
      <c r="V121" s="6"/>
      <c r="W121" s="18">
        <f t="shared" si="16"/>
        <v>0</v>
      </c>
    </row>
    <row r="122" spans="1:23">
      <c r="A122" s="37" t="s">
        <v>12</v>
      </c>
      <c r="B122" s="38"/>
      <c r="C122" s="10">
        <v>428</v>
      </c>
      <c r="D122" s="10">
        <v>420</v>
      </c>
      <c r="E122" s="10">
        <f>D122-C122</f>
        <v>-8</v>
      </c>
      <c r="F122" s="10">
        <v>121</v>
      </c>
      <c r="G122" s="10">
        <v>118</v>
      </c>
      <c r="H122" s="10">
        <f>G122-F122</f>
        <v>-3</v>
      </c>
      <c r="I122" s="10">
        <v>110</v>
      </c>
      <c r="J122" s="10">
        <v>118</v>
      </c>
      <c r="K122" s="10">
        <f>J122-I122</f>
        <v>8</v>
      </c>
      <c r="L122" s="10">
        <v>79</v>
      </c>
      <c r="M122" s="10">
        <v>64</v>
      </c>
      <c r="N122" s="10">
        <f>M122-L122</f>
        <v>-15</v>
      </c>
      <c r="O122" s="10">
        <v>85</v>
      </c>
      <c r="P122" s="10">
        <v>90</v>
      </c>
      <c r="Q122" s="10">
        <f>P122-O122</f>
        <v>5</v>
      </c>
      <c r="R122" s="10">
        <v>32</v>
      </c>
      <c r="S122" s="10">
        <v>30</v>
      </c>
      <c r="T122" s="10">
        <f>S122-R122</f>
        <v>-2</v>
      </c>
      <c r="U122" s="10">
        <v>1</v>
      </c>
      <c r="V122" s="10">
        <v>0</v>
      </c>
      <c r="W122" s="10">
        <f>V122-U122</f>
        <v>-1</v>
      </c>
    </row>
    <row r="123" spans="1:23">
      <c r="A123" s="5" t="s">
        <v>134</v>
      </c>
      <c r="B123" s="2" t="s">
        <v>135</v>
      </c>
      <c r="C123" s="6">
        <v>26</v>
      </c>
      <c r="D123" s="6">
        <v>26</v>
      </c>
      <c r="E123" s="18">
        <f t="shared" si="10"/>
        <v>0</v>
      </c>
      <c r="F123" s="6">
        <v>3</v>
      </c>
      <c r="G123" s="6">
        <v>3</v>
      </c>
      <c r="H123" s="18">
        <f t="shared" si="11"/>
        <v>0</v>
      </c>
      <c r="I123" s="6">
        <v>3</v>
      </c>
      <c r="J123" s="13">
        <v>3</v>
      </c>
      <c r="K123" s="18">
        <f t="shared" si="12"/>
        <v>0</v>
      </c>
      <c r="L123" s="6">
        <v>10</v>
      </c>
      <c r="M123" s="13">
        <v>10</v>
      </c>
      <c r="N123" s="18">
        <f t="shared" si="13"/>
        <v>0</v>
      </c>
      <c r="O123" s="6">
        <v>10</v>
      </c>
      <c r="P123" s="13">
        <v>10</v>
      </c>
      <c r="Q123" s="18">
        <f t="shared" si="14"/>
        <v>0</v>
      </c>
      <c r="R123" s="6">
        <v>0</v>
      </c>
      <c r="S123" s="13">
        <v>0</v>
      </c>
      <c r="T123" s="18">
        <f t="shared" si="15"/>
        <v>0</v>
      </c>
      <c r="U123" s="6">
        <v>0</v>
      </c>
      <c r="V123" s="6"/>
      <c r="W123" s="18">
        <f t="shared" si="16"/>
        <v>0</v>
      </c>
    </row>
    <row r="124" spans="1:23">
      <c r="A124" s="5" t="s">
        <v>136</v>
      </c>
      <c r="B124" s="2" t="s">
        <v>137</v>
      </c>
      <c r="C124" s="6">
        <v>36</v>
      </c>
      <c r="D124" s="6">
        <v>36</v>
      </c>
      <c r="E124" s="18">
        <f t="shared" si="10"/>
        <v>0</v>
      </c>
      <c r="F124" s="6">
        <v>9</v>
      </c>
      <c r="G124" s="6">
        <v>9</v>
      </c>
      <c r="H124" s="18">
        <f t="shared" si="11"/>
        <v>0</v>
      </c>
      <c r="I124" s="6">
        <v>6</v>
      </c>
      <c r="J124" s="13">
        <v>7</v>
      </c>
      <c r="K124" s="18">
        <f t="shared" si="12"/>
        <v>1</v>
      </c>
      <c r="L124" s="6">
        <v>11</v>
      </c>
      <c r="M124" s="13">
        <v>10</v>
      </c>
      <c r="N124" s="18">
        <f t="shared" si="13"/>
        <v>-1</v>
      </c>
      <c r="O124" s="6">
        <v>10</v>
      </c>
      <c r="P124" s="13">
        <v>10</v>
      </c>
      <c r="Q124" s="18">
        <f t="shared" si="14"/>
        <v>0</v>
      </c>
      <c r="R124" s="6">
        <v>0</v>
      </c>
      <c r="S124" s="13">
        <v>0</v>
      </c>
      <c r="T124" s="18">
        <f t="shared" si="15"/>
        <v>0</v>
      </c>
      <c r="U124" s="6">
        <v>0</v>
      </c>
      <c r="V124" s="6"/>
      <c r="W124" s="18">
        <f t="shared" si="16"/>
        <v>0</v>
      </c>
    </row>
    <row r="125" spans="1:23">
      <c r="A125" s="5" t="s">
        <v>138</v>
      </c>
      <c r="B125" s="2" t="s">
        <v>139</v>
      </c>
      <c r="C125" s="6">
        <v>39</v>
      </c>
      <c r="D125" s="6">
        <v>43</v>
      </c>
      <c r="E125" s="18">
        <f t="shared" si="10"/>
        <v>4</v>
      </c>
      <c r="F125" s="6">
        <v>22</v>
      </c>
      <c r="G125" s="6">
        <v>21</v>
      </c>
      <c r="H125" s="18">
        <f t="shared" si="11"/>
        <v>-1</v>
      </c>
      <c r="I125" s="6">
        <v>17</v>
      </c>
      <c r="J125" s="13">
        <v>22</v>
      </c>
      <c r="K125" s="18">
        <f t="shared" si="12"/>
        <v>5</v>
      </c>
      <c r="L125" s="6">
        <v>0</v>
      </c>
      <c r="M125" s="13">
        <v>0</v>
      </c>
      <c r="N125" s="18">
        <f t="shared" si="13"/>
        <v>0</v>
      </c>
      <c r="O125" s="6">
        <v>0</v>
      </c>
      <c r="P125" s="13">
        <v>0</v>
      </c>
      <c r="Q125" s="18">
        <f t="shared" si="14"/>
        <v>0</v>
      </c>
      <c r="R125" s="6">
        <v>0</v>
      </c>
      <c r="S125" s="13">
        <v>0</v>
      </c>
      <c r="T125" s="18">
        <f t="shared" si="15"/>
        <v>0</v>
      </c>
      <c r="U125" s="6">
        <v>0</v>
      </c>
      <c r="V125" s="6"/>
      <c r="W125" s="18">
        <f t="shared" si="16"/>
        <v>0</v>
      </c>
    </row>
    <row r="126" spans="1:23" ht="30">
      <c r="A126" s="5" t="s">
        <v>50</v>
      </c>
      <c r="B126" s="2" t="s">
        <v>43</v>
      </c>
      <c r="C126" s="6">
        <v>173</v>
      </c>
      <c r="D126" s="6">
        <v>161</v>
      </c>
      <c r="E126" s="18">
        <f t="shared" si="10"/>
        <v>-12</v>
      </c>
      <c r="F126" s="6">
        <v>32</v>
      </c>
      <c r="G126" s="6">
        <v>30</v>
      </c>
      <c r="H126" s="18">
        <f t="shared" si="11"/>
        <v>-2</v>
      </c>
      <c r="I126" s="6">
        <v>26</v>
      </c>
      <c r="J126" s="13">
        <v>30</v>
      </c>
      <c r="K126" s="18">
        <f t="shared" si="12"/>
        <v>4</v>
      </c>
      <c r="L126" s="6">
        <v>35</v>
      </c>
      <c r="M126" s="13">
        <v>23</v>
      </c>
      <c r="N126" s="18">
        <f t="shared" si="13"/>
        <v>-12</v>
      </c>
      <c r="O126" s="6">
        <v>47</v>
      </c>
      <c r="P126" s="13">
        <v>48</v>
      </c>
      <c r="Q126" s="18">
        <f t="shared" si="14"/>
        <v>1</v>
      </c>
      <c r="R126" s="6">
        <v>32</v>
      </c>
      <c r="S126" s="13">
        <v>30</v>
      </c>
      <c r="T126" s="18">
        <f t="shared" si="15"/>
        <v>-2</v>
      </c>
      <c r="U126" s="6">
        <v>1</v>
      </c>
      <c r="V126" s="6"/>
      <c r="W126" s="18">
        <f t="shared" si="16"/>
        <v>-1</v>
      </c>
    </row>
    <row r="127" spans="1:23">
      <c r="A127" s="5" t="s">
        <v>44</v>
      </c>
      <c r="B127" s="2" t="s">
        <v>41</v>
      </c>
      <c r="C127" s="6">
        <v>10</v>
      </c>
      <c r="D127" s="6">
        <v>10</v>
      </c>
      <c r="E127" s="18">
        <f t="shared" si="10"/>
        <v>0</v>
      </c>
      <c r="F127" s="6">
        <v>5</v>
      </c>
      <c r="G127" s="6">
        <v>5</v>
      </c>
      <c r="H127" s="18">
        <f t="shared" si="11"/>
        <v>0</v>
      </c>
      <c r="I127" s="6">
        <v>5</v>
      </c>
      <c r="J127" s="13">
        <v>5</v>
      </c>
      <c r="K127" s="18">
        <f t="shared" si="12"/>
        <v>0</v>
      </c>
      <c r="L127" s="6">
        <v>0</v>
      </c>
      <c r="M127" s="13">
        <v>0</v>
      </c>
      <c r="N127" s="18">
        <f t="shared" si="13"/>
        <v>0</v>
      </c>
      <c r="O127" s="6">
        <v>0</v>
      </c>
      <c r="P127" s="13">
        <v>0</v>
      </c>
      <c r="Q127" s="18">
        <f t="shared" si="14"/>
        <v>0</v>
      </c>
      <c r="R127" s="6">
        <v>0</v>
      </c>
      <c r="S127" s="13">
        <v>0</v>
      </c>
      <c r="T127" s="18">
        <f t="shared" si="15"/>
        <v>0</v>
      </c>
      <c r="U127" s="6">
        <v>0</v>
      </c>
      <c r="V127" s="6"/>
      <c r="W127" s="18">
        <f t="shared" si="16"/>
        <v>0</v>
      </c>
    </row>
    <row r="128" spans="1:23">
      <c r="A128" s="5" t="s">
        <v>140</v>
      </c>
      <c r="B128" s="2" t="s">
        <v>106</v>
      </c>
      <c r="C128" s="6">
        <v>72</v>
      </c>
      <c r="D128" s="6">
        <v>72</v>
      </c>
      <c r="E128" s="18">
        <f t="shared" si="10"/>
        <v>0</v>
      </c>
      <c r="F128" s="6">
        <v>15</v>
      </c>
      <c r="G128" s="6">
        <v>15</v>
      </c>
      <c r="H128" s="18">
        <f t="shared" si="11"/>
        <v>0</v>
      </c>
      <c r="I128" s="6">
        <v>18</v>
      </c>
      <c r="J128" s="13">
        <v>14</v>
      </c>
      <c r="K128" s="18">
        <f t="shared" si="12"/>
        <v>-4</v>
      </c>
      <c r="L128" s="6">
        <v>21</v>
      </c>
      <c r="M128" s="13">
        <v>21</v>
      </c>
      <c r="N128" s="18">
        <f t="shared" si="13"/>
        <v>0</v>
      </c>
      <c r="O128" s="6">
        <v>18</v>
      </c>
      <c r="P128" s="13">
        <v>22</v>
      </c>
      <c r="Q128" s="18">
        <f t="shared" si="14"/>
        <v>4</v>
      </c>
      <c r="R128" s="6">
        <v>0</v>
      </c>
      <c r="S128" s="13">
        <v>0</v>
      </c>
      <c r="T128" s="18">
        <f t="shared" si="15"/>
        <v>0</v>
      </c>
      <c r="U128" s="6">
        <v>0</v>
      </c>
      <c r="V128" s="6"/>
      <c r="W128" s="18">
        <f t="shared" si="16"/>
        <v>0</v>
      </c>
    </row>
    <row r="129" spans="1:23">
      <c r="A129" s="5" t="s">
        <v>141</v>
      </c>
      <c r="B129" s="2" t="s">
        <v>53</v>
      </c>
      <c r="C129" s="6">
        <v>72</v>
      </c>
      <c r="D129" s="6">
        <v>72</v>
      </c>
      <c r="E129" s="18">
        <f t="shared" si="10"/>
        <v>0</v>
      </c>
      <c r="F129" s="6">
        <v>35</v>
      </c>
      <c r="G129" s="6">
        <v>35</v>
      </c>
      <c r="H129" s="18">
        <f t="shared" si="11"/>
        <v>0</v>
      </c>
      <c r="I129" s="6">
        <v>35</v>
      </c>
      <c r="J129" s="13">
        <v>37</v>
      </c>
      <c r="K129" s="18">
        <f t="shared" si="12"/>
        <v>2</v>
      </c>
      <c r="L129" s="6">
        <v>2</v>
      </c>
      <c r="M129" s="13">
        <v>0</v>
      </c>
      <c r="N129" s="18">
        <f t="shared" si="13"/>
        <v>-2</v>
      </c>
      <c r="O129" s="6">
        <v>0</v>
      </c>
      <c r="P129" s="13">
        <v>0</v>
      </c>
      <c r="Q129" s="18">
        <f t="shared" si="14"/>
        <v>0</v>
      </c>
      <c r="R129" s="6">
        <v>0</v>
      </c>
      <c r="S129" s="13">
        <v>0</v>
      </c>
      <c r="T129" s="18">
        <f t="shared" si="15"/>
        <v>0</v>
      </c>
      <c r="U129" s="6">
        <v>0</v>
      </c>
      <c r="V129" s="6"/>
      <c r="W129" s="18">
        <f t="shared" si="16"/>
        <v>0</v>
      </c>
    </row>
    <row r="130" spans="1:23">
      <c r="A130" s="37" t="s">
        <v>13</v>
      </c>
      <c r="B130" s="38"/>
      <c r="C130" s="10">
        <v>704</v>
      </c>
      <c r="D130" s="10">
        <v>821</v>
      </c>
      <c r="E130" s="10">
        <f>D130-C130</f>
        <v>117</v>
      </c>
      <c r="F130" s="10">
        <v>190</v>
      </c>
      <c r="G130" s="10">
        <v>192</v>
      </c>
      <c r="H130" s="10">
        <f>G130-F130</f>
        <v>2</v>
      </c>
      <c r="I130" s="10">
        <v>191</v>
      </c>
      <c r="J130" s="10">
        <v>200</v>
      </c>
      <c r="K130" s="10">
        <f>J130-I130</f>
        <v>9</v>
      </c>
      <c r="L130" s="10">
        <v>159</v>
      </c>
      <c r="M130" s="10">
        <v>199</v>
      </c>
      <c r="N130" s="10">
        <f>M130-L130</f>
        <v>40</v>
      </c>
      <c r="O130" s="10">
        <v>146</v>
      </c>
      <c r="P130" s="10">
        <v>206</v>
      </c>
      <c r="Q130" s="10">
        <f>P130-O130</f>
        <v>60</v>
      </c>
      <c r="R130" s="10">
        <v>18</v>
      </c>
      <c r="S130" s="10">
        <v>24</v>
      </c>
      <c r="T130" s="10">
        <f>S130-R130</f>
        <v>6</v>
      </c>
      <c r="U130" s="10">
        <v>0</v>
      </c>
      <c r="V130" s="10">
        <v>0</v>
      </c>
      <c r="W130" s="10">
        <f>V130-U130</f>
        <v>0</v>
      </c>
    </row>
    <row r="131" spans="1:23">
      <c r="A131" s="5">
        <v>37318</v>
      </c>
      <c r="B131" s="2" t="s">
        <v>142</v>
      </c>
      <c r="C131" s="6">
        <v>112</v>
      </c>
      <c r="D131" s="6">
        <v>146</v>
      </c>
      <c r="E131" s="18">
        <f t="shared" si="10"/>
        <v>34</v>
      </c>
      <c r="F131" s="6">
        <v>35</v>
      </c>
      <c r="G131" s="6">
        <v>36</v>
      </c>
      <c r="H131" s="18">
        <f t="shared" si="11"/>
        <v>1</v>
      </c>
      <c r="I131" s="6">
        <v>32</v>
      </c>
      <c r="J131" s="13">
        <v>38</v>
      </c>
      <c r="K131" s="18">
        <f t="shared" si="12"/>
        <v>6</v>
      </c>
      <c r="L131" s="6">
        <v>25</v>
      </c>
      <c r="M131" s="13">
        <v>36</v>
      </c>
      <c r="N131" s="18">
        <f t="shared" si="13"/>
        <v>11</v>
      </c>
      <c r="O131" s="6">
        <v>20</v>
      </c>
      <c r="P131" s="13">
        <v>36</v>
      </c>
      <c r="Q131" s="18">
        <f t="shared" si="14"/>
        <v>16</v>
      </c>
      <c r="R131" s="6">
        <v>0</v>
      </c>
      <c r="S131" s="13">
        <v>0</v>
      </c>
      <c r="T131" s="18">
        <f t="shared" si="15"/>
        <v>0</v>
      </c>
      <c r="U131" s="6">
        <v>0</v>
      </c>
      <c r="V131" s="6"/>
      <c r="W131" s="18">
        <f t="shared" si="16"/>
        <v>0</v>
      </c>
    </row>
    <row r="132" spans="1:23">
      <c r="A132" s="5">
        <v>37683</v>
      </c>
      <c r="B132" s="2" t="s">
        <v>143</v>
      </c>
      <c r="C132" s="6">
        <v>62</v>
      </c>
      <c r="D132" s="6">
        <v>70</v>
      </c>
      <c r="E132" s="18">
        <f t="shared" si="10"/>
        <v>8</v>
      </c>
      <c r="F132" s="6">
        <v>16</v>
      </c>
      <c r="G132" s="6">
        <v>17</v>
      </c>
      <c r="H132" s="18">
        <f t="shared" si="11"/>
        <v>1</v>
      </c>
      <c r="I132" s="6">
        <v>19</v>
      </c>
      <c r="J132" s="13">
        <v>19</v>
      </c>
      <c r="K132" s="18">
        <f t="shared" si="12"/>
        <v>0</v>
      </c>
      <c r="L132" s="6">
        <v>15</v>
      </c>
      <c r="M132" s="13">
        <v>17</v>
      </c>
      <c r="N132" s="18">
        <f t="shared" si="13"/>
        <v>2</v>
      </c>
      <c r="O132" s="6">
        <v>12</v>
      </c>
      <c r="P132" s="13">
        <v>17</v>
      </c>
      <c r="Q132" s="18">
        <f t="shared" si="14"/>
        <v>5</v>
      </c>
      <c r="R132" s="6">
        <v>0</v>
      </c>
      <c r="S132" s="13">
        <v>0</v>
      </c>
      <c r="T132" s="18">
        <f t="shared" si="15"/>
        <v>0</v>
      </c>
      <c r="U132" s="6">
        <v>0</v>
      </c>
      <c r="V132" s="6"/>
      <c r="W132" s="18">
        <f t="shared" si="16"/>
        <v>0</v>
      </c>
    </row>
    <row r="133" spans="1:23">
      <c r="A133" s="5">
        <v>37349</v>
      </c>
      <c r="B133" s="2" t="s">
        <v>142</v>
      </c>
      <c r="C133" s="6">
        <v>20</v>
      </c>
      <c r="D133" s="6">
        <v>22</v>
      </c>
      <c r="E133" s="18">
        <f t="shared" si="10"/>
        <v>2</v>
      </c>
      <c r="F133" s="6">
        <v>10</v>
      </c>
      <c r="G133" s="6">
        <v>10</v>
      </c>
      <c r="H133" s="18">
        <f t="shared" si="11"/>
        <v>0</v>
      </c>
      <c r="I133" s="6">
        <v>10</v>
      </c>
      <c r="J133" s="13">
        <v>12</v>
      </c>
      <c r="K133" s="18">
        <f t="shared" si="12"/>
        <v>2</v>
      </c>
      <c r="L133" s="6">
        <v>0</v>
      </c>
      <c r="M133" s="13">
        <v>0</v>
      </c>
      <c r="N133" s="18">
        <f t="shared" si="13"/>
        <v>0</v>
      </c>
      <c r="O133" s="6">
        <v>0</v>
      </c>
      <c r="P133" s="13">
        <v>0</v>
      </c>
      <c r="Q133" s="18">
        <f t="shared" si="14"/>
        <v>0</v>
      </c>
      <c r="R133" s="6">
        <v>0</v>
      </c>
      <c r="S133" s="13">
        <v>0</v>
      </c>
      <c r="T133" s="18">
        <f t="shared" si="15"/>
        <v>0</v>
      </c>
      <c r="U133" s="6">
        <v>0</v>
      </c>
      <c r="V133" s="6"/>
      <c r="W133" s="18">
        <f t="shared" si="16"/>
        <v>0</v>
      </c>
    </row>
    <row r="134" spans="1:23">
      <c r="A134" s="5">
        <v>37714</v>
      </c>
      <c r="B134" s="2" t="s">
        <v>144</v>
      </c>
      <c r="C134" s="6">
        <v>21</v>
      </c>
      <c r="D134" s="6">
        <v>21</v>
      </c>
      <c r="E134" s="18">
        <f t="shared" ref="E134:E157" si="17">D134-C134</f>
        <v>0</v>
      </c>
      <c r="F134" s="6">
        <v>10</v>
      </c>
      <c r="G134" s="6">
        <v>10</v>
      </c>
      <c r="H134" s="18">
        <f t="shared" ref="H134:H157" si="18">G134-F134</f>
        <v>0</v>
      </c>
      <c r="I134" s="6">
        <v>11</v>
      </c>
      <c r="J134" s="13">
        <v>11</v>
      </c>
      <c r="K134" s="18">
        <f t="shared" ref="K134:K157" si="19">J134-I134</f>
        <v>0</v>
      </c>
      <c r="L134" s="6">
        <v>0</v>
      </c>
      <c r="M134" s="13">
        <v>0</v>
      </c>
      <c r="N134" s="18">
        <f t="shared" ref="N134:N157" si="20">M134-L134</f>
        <v>0</v>
      </c>
      <c r="O134" s="6">
        <v>0</v>
      </c>
      <c r="P134" s="13">
        <v>0</v>
      </c>
      <c r="Q134" s="18">
        <f t="shared" ref="Q134:Q157" si="21">P134-O134</f>
        <v>0</v>
      </c>
      <c r="R134" s="6">
        <v>0</v>
      </c>
      <c r="S134" s="13">
        <v>0</v>
      </c>
      <c r="T134" s="18">
        <f t="shared" ref="T134:T157" si="22">S134-R134</f>
        <v>0</v>
      </c>
      <c r="U134" s="6">
        <v>0</v>
      </c>
      <c r="V134" s="6"/>
      <c r="W134" s="18">
        <f t="shared" ref="W134:W157" si="23">V134-U134</f>
        <v>0</v>
      </c>
    </row>
    <row r="135" spans="1:23">
      <c r="A135" s="5">
        <v>36961</v>
      </c>
      <c r="B135" s="2" t="s">
        <v>145</v>
      </c>
      <c r="C135" s="6">
        <v>66</v>
      </c>
      <c r="D135" s="6">
        <v>81</v>
      </c>
      <c r="E135" s="18">
        <f t="shared" si="17"/>
        <v>15</v>
      </c>
      <c r="F135" s="6">
        <v>16</v>
      </c>
      <c r="G135" s="6">
        <v>17</v>
      </c>
      <c r="H135" s="18">
        <f t="shared" si="18"/>
        <v>1</v>
      </c>
      <c r="I135" s="6">
        <v>20</v>
      </c>
      <c r="J135" s="13">
        <v>21</v>
      </c>
      <c r="K135" s="18">
        <f t="shared" si="19"/>
        <v>1</v>
      </c>
      <c r="L135" s="6">
        <v>13</v>
      </c>
      <c r="M135" s="13">
        <v>20</v>
      </c>
      <c r="N135" s="18">
        <f t="shared" si="20"/>
        <v>7</v>
      </c>
      <c r="O135" s="6">
        <v>17</v>
      </c>
      <c r="P135" s="13">
        <v>23</v>
      </c>
      <c r="Q135" s="18">
        <f t="shared" si="21"/>
        <v>6</v>
      </c>
      <c r="R135" s="6">
        <v>0</v>
      </c>
      <c r="S135" s="13">
        <v>0</v>
      </c>
      <c r="T135" s="18">
        <f t="shared" si="22"/>
        <v>0</v>
      </c>
      <c r="U135" s="6">
        <v>0</v>
      </c>
      <c r="V135" s="6"/>
      <c r="W135" s="18">
        <f t="shared" si="23"/>
        <v>0</v>
      </c>
    </row>
    <row r="136" spans="1:23">
      <c r="A136" s="5">
        <v>36963</v>
      </c>
      <c r="B136" s="2" t="s">
        <v>146</v>
      </c>
      <c r="C136" s="6">
        <v>67</v>
      </c>
      <c r="D136" s="6">
        <v>71</v>
      </c>
      <c r="E136" s="18">
        <f t="shared" si="17"/>
        <v>4</v>
      </c>
      <c r="F136" s="6">
        <v>15</v>
      </c>
      <c r="G136" s="6">
        <v>15</v>
      </c>
      <c r="H136" s="18">
        <f t="shared" si="18"/>
        <v>0</v>
      </c>
      <c r="I136" s="6">
        <v>15</v>
      </c>
      <c r="J136" s="13">
        <v>12</v>
      </c>
      <c r="K136" s="18">
        <f t="shared" si="19"/>
        <v>-3</v>
      </c>
      <c r="L136" s="6">
        <v>21</v>
      </c>
      <c r="M136" s="13">
        <v>21</v>
      </c>
      <c r="N136" s="18">
        <f t="shared" si="20"/>
        <v>0</v>
      </c>
      <c r="O136" s="6">
        <v>16</v>
      </c>
      <c r="P136" s="13">
        <v>23</v>
      </c>
      <c r="Q136" s="18">
        <f t="shared" si="21"/>
        <v>7</v>
      </c>
      <c r="R136" s="6">
        <v>0</v>
      </c>
      <c r="S136" s="13">
        <v>0</v>
      </c>
      <c r="T136" s="18">
        <f t="shared" si="22"/>
        <v>0</v>
      </c>
      <c r="U136" s="6">
        <v>0</v>
      </c>
      <c r="V136" s="6"/>
      <c r="W136" s="18">
        <f t="shared" si="23"/>
        <v>0</v>
      </c>
    </row>
    <row r="137" spans="1:23">
      <c r="A137" s="5">
        <v>37328</v>
      </c>
      <c r="B137" s="2" t="s">
        <v>147</v>
      </c>
      <c r="C137" s="6">
        <v>71</v>
      </c>
      <c r="D137" s="6">
        <v>72</v>
      </c>
      <c r="E137" s="18">
        <f t="shared" si="17"/>
        <v>1</v>
      </c>
      <c r="F137" s="6">
        <v>17</v>
      </c>
      <c r="G137" s="6">
        <v>16</v>
      </c>
      <c r="H137" s="18">
        <f t="shared" si="18"/>
        <v>-1</v>
      </c>
      <c r="I137" s="6">
        <v>12</v>
      </c>
      <c r="J137" s="13">
        <v>12</v>
      </c>
      <c r="K137" s="18">
        <f t="shared" si="19"/>
        <v>0</v>
      </c>
      <c r="L137" s="6">
        <v>19</v>
      </c>
      <c r="M137" s="13">
        <v>21</v>
      </c>
      <c r="N137" s="18">
        <f t="shared" si="20"/>
        <v>2</v>
      </c>
      <c r="O137" s="6">
        <v>23</v>
      </c>
      <c r="P137" s="13">
        <v>23</v>
      </c>
      <c r="Q137" s="18">
        <f t="shared" si="21"/>
        <v>0</v>
      </c>
      <c r="R137" s="6">
        <v>0</v>
      </c>
      <c r="S137" s="13">
        <v>0</v>
      </c>
      <c r="T137" s="18">
        <f t="shared" si="22"/>
        <v>0</v>
      </c>
      <c r="U137" s="6">
        <v>0</v>
      </c>
      <c r="V137" s="6"/>
      <c r="W137" s="18">
        <f t="shared" si="23"/>
        <v>0</v>
      </c>
    </row>
    <row r="138" spans="1:23">
      <c r="A138" s="5">
        <v>37329</v>
      </c>
      <c r="B138" s="2" t="s">
        <v>148</v>
      </c>
      <c r="C138" s="6">
        <v>32</v>
      </c>
      <c r="D138" s="6">
        <v>40</v>
      </c>
      <c r="E138" s="18">
        <f t="shared" si="17"/>
        <v>8</v>
      </c>
      <c r="F138" s="6">
        <v>1</v>
      </c>
      <c r="G138" s="6"/>
      <c r="H138" s="18">
        <f t="shared" si="18"/>
        <v>-1</v>
      </c>
      <c r="I138" s="6">
        <v>13</v>
      </c>
      <c r="J138" s="13">
        <v>15</v>
      </c>
      <c r="K138" s="18">
        <f t="shared" si="19"/>
        <v>2</v>
      </c>
      <c r="L138" s="6">
        <v>6</v>
      </c>
      <c r="M138" s="13">
        <v>10</v>
      </c>
      <c r="N138" s="18">
        <f t="shared" si="20"/>
        <v>4</v>
      </c>
      <c r="O138" s="6">
        <v>12</v>
      </c>
      <c r="P138" s="13">
        <v>15</v>
      </c>
      <c r="Q138" s="18">
        <f t="shared" si="21"/>
        <v>3</v>
      </c>
      <c r="R138" s="6">
        <v>0</v>
      </c>
      <c r="S138" s="13">
        <v>0</v>
      </c>
      <c r="T138" s="18">
        <f t="shared" si="22"/>
        <v>0</v>
      </c>
      <c r="U138" s="6">
        <v>0</v>
      </c>
      <c r="V138" s="6"/>
      <c r="W138" s="18">
        <f t="shared" si="23"/>
        <v>0</v>
      </c>
    </row>
    <row r="139" spans="1:23">
      <c r="A139" s="1">
        <v>36965</v>
      </c>
      <c r="B139" s="2" t="s">
        <v>149</v>
      </c>
      <c r="C139" s="6">
        <v>61</v>
      </c>
      <c r="D139" s="6">
        <v>91</v>
      </c>
      <c r="E139" s="18">
        <f t="shared" si="17"/>
        <v>30</v>
      </c>
      <c r="F139" s="6">
        <v>20</v>
      </c>
      <c r="G139" s="6">
        <v>18</v>
      </c>
      <c r="H139" s="18">
        <f t="shared" si="18"/>
        <v>-2</v>
      </c>
      <c r="I139" s="6">
        <v>15</v>
      </c>
      <c r="J139" s="13">
        <v>17</v>
      </c>
      <c r="K139" s="18">
        <f t="shared" si="19"/>
        <v>2</v>
      </c>
      <c r="L139" s="6">
        <v>16</v>
      </c>
      <c r="M139" s="15">
        <v>31</v>
      </c>
      <c r="N139" s="18">
        <f t="shared" si="20"/>
        <v>15</v>
      </c>
      <c r="O139" s="6">
        <v>10</v>
      </c>
      <c r="P139" s="15">
        <v>25</v>
      </c>
      <c r="Q139" s="18">
        <f t="shared" si="21"/>
        <v>15</v>
      </c>
      <c r="R139" s="6">
        <v>0</v>
      </c>
      <c r="S139" s="13">
        <v>0</v>
      </c>
      <c r="T139" s="18">
        <f t="shared" si="22"/>
        <v>0</v>
      </c>
      <c r="U139" s="6">
        <v>0</v>
      </c>
      <c r="V139" s="6"/>
      <c r="W139" s="18">
        <f t="shared" si="23"/>
        <v>0</v>
      </c>
    </row>
    <row r="140" spans="1:23" ht="30">
      <c r="A140" s="5">
        <v>38075</v>
      </c>
      <c r="B140" s="2" t="s">
        <v>150</v>
      </c>
      <c r="C140" s="6">
        <v>106</v>
      </c>
      <c r="D140" s="6">
        <v>110</v>
      </c>
      <c r="E140" s="18">
        <f t="shared" si="17"/>
        <v>4</v>
      </c>
      <c r="F140" s="6">
        <v>24</v>
      </c>
      <c r="G140" s="6">
        <v>26</v>
      </c>
      <c r="H140" s="18">
        <f t="shared" si="18"/>
        <v>2</v>
      </c>
      <c r="I140" s="6">
        <v>24</v>
      </c>
      <c r="J140" s="13">
        <v>24</v>
      </c>
      <c r="K140" s="18">
        <f t="shared" si="19"/>
        <v>0</v>
      </c>
      <c r="L140" s="6">
        <v>30</v>
      </c>
      <c r="M140" s="13">
        <v>30</v>
      </c>
      <c r="N140" s="18">
        <f t="shared" si="20"/>
        <v>0</v>
      </c>
      <c r="O140" s="6">
        <v>28</v>
      </c>
      <c r="P140" s="13">
        <v>30</v>
      </c>
      <c r="Q140" s="18">
        <f t="shared" si="21"/>
        <v>2</v>
      </c>
      <c r="R140" s="6">
        <v>0</v>
      </c>
      <c r="S140" s="13">
        <v>0</v>
      </c>
      <c r="T140" s="18">
        <f t="shared" si="22"/>
        <v>0</v>
      </c>
      <c r="U140" s="6">
        <v>0</v>
      </c>
      <c r="V140" s="6"/>
      <c r="W140" s="18">
        <f t="shared" si="23"/>
        <v>0</v>
      </c>
    </row>
    <row r="141" spans="1:23" ht="30">
      <c r="A141" s="5" t="s">
        <v>50</v>
      </c>
      <c r="B141" s="2" t="s">
        <v>43</v>
      </c>
      <c r="C141" s="6">
        <v>75</v>
      </c>
      <c r="D141" s="6">
        <v>85</v>
      </c>
      <c r="E141" s="18">
        <f t="shared" si="17"/>
        <v>10</v>
      </c>
      <c r="F141" s="6">
        <v>20</v>
      </c>
      <c r="G141" s="6">
        <v>20</v>
      </c>
      <c r="H141" s="18">
        <f t="shared" si="18"/>
        <v>0</v>
      </c>
      <c r="I141" s="6">
        <v>15</v>
      </c>
      <c r="J141" s="13">
        <v>14</v>
      </c>
      <c r="K141" s="18">
        <f t="shared" si="19"/>
        <v>-1</v>
      </c>
      <c r="L141" s="6">
        <v>14</v>
      </c>
      <c r="M141" s="13">
        <v>13</v>
      </c>
      <c r="N141" s="18">
        <f t="shared" si="20"/>
        <v>-1</v>
      </c>
      <c r="O141" s="6">
        <v>8</v>
      </c>
      <c r="P141" s="13">
        <v>14</v>
      </c>
      <c r="Q141" s="18">
        <f t="shared" si="21"/>
        <v>6</v>
      </c>
      <c r="R141" s="6">
        <v>18</v>
      </c>
      <c r="S141" s="13">
        <v>24</v>
      </c>
      <c r="T141" s="18">
        <f t="shared" si="22"/>
        <v>6</v>
      </c>
      <c r="U141" s="6">
        <v>0</v>
      </c>
      <c r="V141" s="6"/>
      <c r="W141" s="18">
        <f t="shared" si="23"/>
        <v>0</v>
      </c>
    </row>
    <row r="142" spans="1:23">
      <c r="A142" s="5" t="s">
        <v>44</v>
      </c>
      <c r="B142" s="2" t="s">
        <v>41</v>
      </c>
      <c r="C142" s="6">
        <v>11</v>
      </c>
      <c r="D142" s="6">
        <v>12</v>
      </c>
      <c r="E142" s="18">
        <f t="shared" si="17"/>
        <v>1</v>
      </c>
      <c r="F142" s="6">
        <v>6</v>
      </c>
      <c r="G142" s="6">
        <v>7</v>
      </c>
      <c r="H142" s="18">
        <f t="shared" si="18"/>
        <v>1</v>
      </c>
      <c r="I142" s="6">
        <v>5</v>
      </c>
      <c r="J142" s="13">
        <v>5</v>
      </c>
      <c r="K142" s="18">
        <f t="shared" si="19"/>
        <v>0</v>
      </c>
      <c r="L142" s="6">
        <v>0</v>
      </c>
      <c r="M142" s="13">
        <v>0</v>
      </c>
      <c r="N142" s="18">
        <f t="shared" si="20"/>
        <v>0</v>
      </c>
      <c r="O142" s="6">
        <v>0</v>
      </c>
      <c r="P142" s="13">
        <v>0</v>
      </c>
      <c r="Q142" s="18">
        <f t="shared" si="21"/>
        <v>0</v>
      </c>
      <c r="R142" s="6">
        <v>0</v>
      </c>
      <c r="S142" s="13">
        <v>0</v>
      </c>
      <c r="T142" s="18">
        <f t="shared" si="22"/>
        <v>0</v>
      </c>
      <c r="U142" s="6">
        <v>0</v>
      </c>
      <c r="V142" s="6"/>
      <c r="W142" s="18">
        <f t="shared" si="23"/>
        <v>0</v>
      </c>
    </row>
    <row r="143" spans="1:23">
      <c r="A143" s="37" t="s">
        <v>14</v>
      </c>
      <c r="B143" s="38"/>
      <c r="C143" s="10">
        <v>440</v>
      </c>
      <c r="D143" s="10">
        <v>448</v>
      </c>
      <c r="E143" s="10">
        <f>D143-C143</f>
        <v>8</v>
      </c>
      <c r="F143" s="10">
        <v>111</v>
      </c>
      <c r="G143" s="10">
        <v>105</v>
      </c>
      <c r="H143" s="10">
        <f>G143-F143</f>
        <v>-6</v>
      </c>
      <c r="I143" s="10">
        <v>171</v>
      </c>
      <c r="J143" s="10">
        <v>182</v>
      </c>
      <c r="K143" s="10">
        <f>J143-I143</f>
        <v>11</v>
      </c>
      <c r="L143" s="10">
        <v>70</v>
      </c>
      <c r="M143" s="10">
        <v>75</v>
      </c>
      <c r="N143" s="10">
        <f>M143-L143</f>
        <v>5</v>
      </c>
      <c r="O143" s="10">
        <v>88</v>
      </c>
      <c r="P143" s="10">
        <v>86</v>
      </c>
      <c r="Q143" s="10">
        <f>P143-O143</f>
        <v>-2</v>
      </c>
      <c r="R143" s="10">
        <v>0</v>
      </c>
      <c r="S143" s="10">
        <v>0</v>
      </c>
      <c r="T143" s="10">
        <f>S143-R143</f>
        <v>0</v>
      </c>
      <c r="U143" s="10">
        <v>0</v>
      </c>
      <c r="V143" s="10">
        <v>0</v>
      </c>
      <c r="W143" s="10">
        <f>V143-U143</f>
        <v>0</v>
      </c>
    </row>
    <row r="144" spans="1:23">
      <c r="A144" s="5" t="s">
        <v>151</v>
      </c>
      <c r="B144" s="2" t="s">
        <v>152</v>
      </c>
      <c r="C144" s="6">
        <v>102</v>
      </c>
      <c r="D144" s="6">
        <v>102</v>
      </c>
      <c r="E144" s="18">
        <f t="shared" si="17"/>
        <v>0</v>
      </c>
      <c r="F144" s="6">
        <v>12</v>
      </c>
      <c r="G144" s="6">
        <v>12</v>
      </c>
      <c r="H144" s="18">
        <f t="shared" si="18"/>
        <v>0</v>
      </c>
      <c r="I144" s="6">
        <v>31</v>
      </c>
      <c r="J144" s="13">
        <v>30</v>
      </c>
      <c r="K144" s="18">
        <f t="shared" si="19"/>
        <v>-1</v>
      </c>
      <c r="L144" s="6">
        <v>30</v>
      </c>
      <c r="M144" s="13">
        <v>30</v>
      </c>
      <c r="N144" s="18">
        <f t="shared" si="20"/>
        <v>0</v>
      </c>
      <c r="O144" s="6">
        <v>29</v>
      </c>
      <c r="P144" s="13">
        <v>30</v>
      </c>
      <c r="Q144" s="18">
        <f t="shared" si="21"/>
        <v>1</v>
      </c>
      <c r="R144" s="6">
        <v>0</v>
      </c>
      <c r="S144" s="6"/>
      <c r="T144" s="18">
        <f t="shared" si="22"/>
        <v>0</v>
      </c>
      <c r="U144" s="6">
        <v>0</v>
      </c>
      <c r="V144" s="6"/>
      <c r="W144" s="18">
        <f t="shared" si="23"/>
        <v>0</v>
      </c>
    </row>
    <row r="145" spans="1:23">
      <c r="A145" s="5" t="s">
        <v>153</v>
      </c>
      <c r="B145" s="2" t="s">
        <v>154</v>
      </c>
      <c r="C145" s="6">
        <v>89</v>
      </c>
      <c r="D145" s="6">
        <v>91</v>
      </c>
      <c r="E145" s="18">
        <f t="shared" si="17"/>
        <v>2</v>
      </c>
      <c r="F145" s="6">
        <v>10</v>
      </c>
      <c r="G145" s="6">
        <v>10</v>
      </c>
      <c r="H145" s="18">
        <f t="shared" si="18"/>
        <v>0</v>
      </c>
      <c r="I145" s="6">
        <v>19</v>
      </c>
      <c r="J145" s="13">
        <v>20</v>
      </c>
      <c r="K145" s="18">
        <f t="shared" si="19"/>
        <v>1</v>
      </c>
      <c r="L145" s="6">
        <v>26</v>
      </c>
      <c r="M145" s="13">
        <v>30</v>
      </c>
      <c r="N145" s="18">
        <f t="shared" si="20"/>
        <v>4</v>
      </c>
      <c r="O145" s="6">
        <v>34</v>
      </c>
      <c r="P145" s="13">
        <v>31</v>
      </c>
      <c r="Q145" s="18">
        <f t="shared" si="21"/>
        <v>-3</v>
      </c>
      <c r="R145" s="6">
        <v>0</v>
      </c>
      <c r="S145" s="6"/>
      <c r="T145" s="18">
        <f t="shared" si="22"/>
        <v>0</v>
      </c>
      <c r="U145" s="6">
        <v>0</v>
      </c>
      <c r="V145" s="6"/>
      <c r="W145" s="18">
        <f t="shared" si="23"/>
        <v>0</v>
      </c>
    </row>
    <row r="146" spans="1:23">
      <c r="A146" s="5" t="s">
        <v>155</v>
      </c>
      <c r="B146" s="2" t="s">
        <v>156</v>
      </c>
      <c r="C146" s="6">
        <v>44</v>
      </c>
      <c r="D146" s="6">
        <v>44</v>
      </c>
      <c r="E146" s="18">
        <f t="shared" si="17"/>
        <v>0</v>
      </c>
      <c r="F146" s="6">
        <v>5</v>
      </c>
      <c r="G146" s="6">
        <v>5</v>
      </c>
      <c r="H146" s="18">
        <f t="shared" si="18"/>
        <v>0</v>
      </c>
      <c r="I146" s="6">
        <v>12</v>
      </c>
      <c r="J146" s="13">
        <v>10</v>
      </c>
      <c r="K146" s="18">
        <f t="shared" si="19"/>
        <v>-2</v>
      </c>
      <c r="L146" s="6">
        <v>13</v>
      </c>
      <c r="M146" s="13">
        <v>15</v>
      </c>
      <c r="N146" s="18">
        <f t="shared" si="20"/>
        <v>2</v>
      </c>
      <c r="O146" s="6">
        <v>14</v>
      </c>
      <c r="P146" s="13">
        <v>14</v>
      </c>
      <c r="Q146" s="18">
        <f t="shared" si="21"/>
        <v>0</v>
      </c>
      <c r="R146" s="6">
        <v>0</v>
      </c>
      <c r="S146" s="6"/>
      <c r="T146" s="18">
        <f t="shared" si="22"/>
        <v>0</v>
      </c>
      <c r="U146" s="6">
        <v>0</v>
      </c>
      <c r="V146" s="6"/>
      <c r="W146" s="18">
        <f t="shared" si="23"/>
        <v>0</v>
      </c>
    </row>
    <row r="147" spans="1:23" ht="30">
      <c r="A147" s="5" t="s">
        <v>157</v>
      </c>
      <c r="B147" s="2" t="s">
        <v>158</v>
      </c>
      <c r="C147" s="6">
        <v>27</v>
      </c>
      <c r="D147" s="6">
        <v>26</v>
      </c>
      <c r="E147" s="18">
        <f t="shared" si="17"/>
        <v>-1</v>
      </c>
      <c r="F147" s="6">
        <v>6</v>
      </c>
      <c r="G147" s="6">
        <v>5</v>
      </c>
      <c r="H147" s="18">
        <f t="shared" si="18"/>
        <v>-1</v>
      </c>
      <c r="I147" s="6">
        <v>10</v>
      </c>
      <c r="J147" s="13">
        <v>10</v>
      </c>
      <c r="K147" s="18">
        <f t="shared" si="19"/>
        <v>0</v>
      </c>
      <c r="L147" s="6">
        <v>0</v>
      </c>
      <c r="M147" s="13">
        <v>0</v>
      </c>
      <c r="N147" s="18">
        <f t="shared" si="20"/>
        <v>0</v>
      </c>
      <c r="O147" s="6">
        <v>11</v>
      </c>
      <c r="P147" s="13">
        <v>11</v>
      </c>
      <c r="Q147" s="18">
        <f t="shared" si="21"/>
        <v>0</v>
      </c>
      <c r="R147" s="6">
        <v>0</v>
      </c>
      <c r="S147" s="6"/>
      <c r="T147" s="18">
        <f t="shared" si="22"/>
        <v>0</v>
      </c>
      <c r="U147" s="6">
        <v>0</v>
      </c>
      <c r="V147" s="6"/>
      <c r="W147" s="18">
        <f t="shared" si="23"/>
        <v>0</v>
      </c>
    </row>
    <row r="148" spans="1:23">
      <c r="A148" s="5" t="s">
        <v>159</v>
      </c>
      <c r="B148" s="2" t="s">
        <v>160</v>
      </c>
      <c r="C148" s="6">
        <v>50</v>
      </c>
      <c r="D148" s="6">
        <v>50</v>
      </c>
      <c r="E148" s="18">
        <f t="shared" si="17"/>
        <v>0</v>
      </c>
      <c r="F148" s="6">
        <v>23</v>
      </c>
      <c r="G148" s="6">
        <v>22</v>
      </c>
      <c r="H148" s="18">
        <f t="shared" si="18"/>
        <v>-1</v>
      </c>
      <c r="I148" s="6">
        <v>26</v>
      </c>
      <c r="J148" s="13">
        <v>28</v>
      </c>
      <c r="K148" s="18">
        <f t="shared" si="19"/>
        <v>2</v>
      </c>
      <c r="L148" s="6">
        <v>1</v>
      </c>
      <c r="M148" s="13">
        <v>0</v>
      </c>
      <c r="N148" s="18">
        <f t="shared" si="20"/>
        <v>-1</v>
      </c>
      <c r="O148" s="6">
        <v>0</v>
      </c>
      <c r="P148" s="15">
        <v>0</v>
      </c>
      <c r="Q148" s="18">
        <f t="shared" si="21"/>
        <v>0</v>
      </c>
      <c r="R148" s="6">
        <v>0</v>
      </c>
      <c r="S148" s="6"/>
      <c r="T148" s="18">
        <f t="shared" si="22"/>
        <v>0</v>
      </c>
      <c r="U148" s="6">
        <v>0</v>
      </c>
      <c r="V148" s="6"/>
      <c r="W148" s="18">
        <f t="shared" si="23"/>
        <v>0</v>
      </c>
    </row>
    <row r="149" spans="1:23">
      <c r="A149" s="5" t="s">
        <v>23</v>
      </c>
      <c r="B149" s="2" t="s">
        <v>24</v>
      </c>
      <c r="C149" s="6">
        <v>65</v>
      </c>
      <c r="D149" s="6">
        <v>69</v>
      </c>
      <c r="E149" s="18">
        <f t="shared" si="17"/>
        <v>4</v>
      </c>
      <c r="F149" s="6">
        <v>26</v>
      </c>
      <c r="G149" s="6">
        <v>24</v>
      </c>
      <c r="H149" s="18">
        <f t="shared" si="18"/>
        <v>-2</v>
      </c>
      <c r="I149" s="6">
        <v>39</v>
      </c>
      <c r="J149" s="13">
        <v>45</v>
      </c>
      <c r="K149" s="18">
        <f t="shared" si="19"/>
        <v>6</v>
      </c>
      <c r="L149" s="6">
        <v>0</v>
      </c>
      <c r="M149" s="13">
        <v>0</v>
      </c>
      <c r="N149" s="18">
        <f t="shared" si="20"/>
        <v>0</v>
      </c>
      <c r="O149" s="6">
        <v>0</v>
      </c>
      <c r="P149" s="15">
        <v>0</v>
      </c>
      <c r="Q149" s="18">
        <f t="shared" si="21"/>
        <v>0</v>
      </c>
      <c r="R149" s="6">
        <v>0</v>
      </c>
      <c r="S149" s="6"/>
      <c r="T149" s="18">
        <f t="shared" si="22"/>
        <v>0</v>
      </c>
      <c r="U149" s="6">
        <v>0</v>
      </c>
      <c r="V149" s="6"/>
      <c r="W149" s="18">
        <f t="shared" si="23"/>
        <v>0</v>
      </c>
    </row>
    <row r="150" spans="1:23">
      <c r="A150" s="6" t="s">
        <v>161</v>
      </c>
      <c r="B150" s="3" t="s">
        <v>162</v>
      </c>
      <c r="C150" s="6">
        <v>5</v>
      </c>
      <c r="D150" s="6">
        <v>5</v>
      </c>
      <c r="E150" s="18">
        <f t="shared" si="17"/>
        <v>0</v>
      </c>
      <c r="F150" s="6">
        <v>5</v>
      </c>
      <c r="G150" s="6">
        <v>5</v>
      </c>
      <c r="H150" s="18">
        <f t="shared" si="18"/>
        <v>0</v>
      </c>
      <c r="I150" s="6">
        <v>0</v>
      </c>
      <c r="J150" s="6"/>
      <c r="K150" s="18">
        <f t="shared" si="19"/>
        <v>0</v>
      </c>
      <c r="L150" s="6">
        <v>0</v>
      </c>
      <c r="M150" s="13">
        <v>0</v>
      </c>
      <c r="N150" s="18">
        <f t="shared" si="20"/>
        <v>0</v>
      </c>
      <c r="O150" s="6">
        <v>0</v>
      </c>
      <c r="P150" s="15">
        <v>0</v>
      </c>
      <c r="Q150" s="18">
        <f t="shared" si="21"/>
        <v>0</v>
      </c>
      <c r="R150" s="6">
        <v>0</v>
      </c>
      <c r="S150" s="6"/>
      <c r="T150" s="18">
        <f t="shared" si="22"/>
        <v>0</v>
      </c>
      <c r="U150" s="6">
        <v>0</v>
      </c>
      <c r="V150" s="6"/>
      <c r="W150" s="18">
        <f t="shared" si="23"/>
        <v>0</v>
      </c>
    </row>
    <row r="151" spans="1:23" ht="30">
      <c r="A151" s="5" t="s">
        <v>163</v>
      </c>
      <c r="B151" s="2" t="s">
        <v>164</v>
      </c>
      <c r="C151" s="6">
        <v>15</v>
      </c>
      <c r="D151" s="6">
        <v>15</v>
      </c>
      <c r="E151" s="18">
        <f t="shared" si="17"/>
        <v>0</v>
      </c>
      <c r="F151" s="6">
        <v>3</v>
      </c>
      <c r="G151" s="11">
        <v>3</v>
      </c>
      <c r="H151" s="18">
        <f t="shared" si="18"/>
        <v>0</v>
      </c>
      <c r="I151" s="6">
        <v>12</v>
      </c>
      <c r="J151" s="13">
        <v>12</v>
      </c>
      <c r="K151" s="18">
        <f t="shared" si="19"/>
        <v>0</v>
      </c>
      <c r="L151" s="6">
        <v>0</v>
      </c>
      <c r="M151" s="6"/>
      <c r="N151" s="18">
        <f t="shared" si="20"/>
        <v>0</v>
      </c>
      <c r="O151" s="6">
        <v>0</v>
      </c>
      <c r="P151" s="6"/>
      <c r="Q151" s="18">
        <f t="shared" si="21"/>
        <v>0</v>
      </c>
      <c r="R151" s="6">
        <v>0</v>
      </c>
      <c r="S151" s="6"/>
      <c r="T151" s="18">
        <f t="shared" si="22"/>
        <v>0</v>
      </c>
      <c r="U151" s="6">
        <v>0</v>
      </c>
      <c r="V151" s="6"/>
      <c r="W151" s="18">
        <f t="shared" si="23"/>
        <v>0</v>
      </c>
    </row>
    <row r="152" spans="1:23">
      <c r="A152" s="5" t="s">
        <v>165</v>
      </c>
      <c r="B152" s="2" t="s">
        <v>166</v>
      </c>
      <c r="C152" s="6">
        <v>27</v>
      </c>
      <c r="D152" s="6">
        <v>26</v>
      </c>
      <c r="E152" s="18">
        <f t="shared" si="17"/>
        <v>-1</v>
      </c>
      <c r="F152" s="6">
        <v>11</v>
      </c>
      <c r="G152" s="6">
        <v>9</v>
      </c>
      <c r="H152" s="18">
        <f t="shared" si="18"/>
        <v>-2</v>
      </c>
      <c r="I152" s="6">
        <v>16</v>
      </c>
      <c r="J152" s="13">
        <v>17</v>
      </c>
      <c r="K152" s="18">
        <f t="shared" si="19"/>
        <v>1</v>
      </c>
      <c r="L152" s="6">
        <v>0</v>
      </c>
      <c r="M152" s="13">
        <v>0</v>
      </c>
      <c r="N152" s="18">
        <f t="shared" si="20"/>
        <v>0</v>
      </c>
      <c r="O152" s="6">
        <v>0</v>
      </c>
      <c r="P152" s="15">
        <v>0</v>
      </c>
      <c r="Q152" s="18">
        <f t="shared" si="21"/>
        <v>0</v>
      </c>
      <c r="R152" s="6">
        <v>0</v>
      </c>
      <c r="S152" s="6"/>
      <c r="T152" s="18">
        <f t="shared" si="22"/>
        <v>0</v>
      </c>
      <c r="U152" s="6">
        <v>0</v>
      </c>
      <c r="V152" s="6"/>
      <c r="W152" s="18">
        <f t="shared" si="23"/>
        <v>0</v>
      </c>
    </row>
    <row r="153" spans="1:23">
      <c r="A153" s="5" t="s">
        <v>167</v>
      </c>
      <c r="B153" s="2" t="s">
        <v>168</v>
      </c>
      <c r="C153" s="6">
        <v>16</v>
      </c>
      <c r="D153" s="6">
        <v>20</v>
      </c>
      <c r="E153" s="18">
        <f t="shared" si="17"/>
        <v>4</v>
      </c>
      <c r="F153" s="6">
        <v>10</v>
      </c>
      <c r="G153" s="6">
        <v>10</v>
      </c>
      <c r="H153" s="18">
        <f t="shared" si="18"/>
        <v>0</v>
      </c>
      <c r="I153" s="6">
        <v>6</v>
      </c>
      <c r="J153" s="13">
        <v>10</v>
      </c>
      <c r="K153" s="18">
        <f t="shared" si="19"/>
        <v>4</v>
      </c>
      <c r="L153" s="6">
        <v>0</v>
      </c>
      <c r="M153" s="13">
        <v>0</v>
      </c>
      <c r="N153" s="18">
        <f t="shared" si="20"/>
        <v>0</v>
      </c>
      <c r="O153" s="6">
        <v>0</v>
      </c>
      <c r="P153" s="15">
        <v>0</v>
      </c>
      <c r="Q153" s="18">
        <f t="shared" si="21"/>
        <v>0</v>
      </c>
      <c r="R153" s="6">
        <v>0</v>
      </c>
      <c r="S153" s="6"/>
      <c r="T153" s="18">
        <f t="shared" si="22"/>
        <v>0</v>
      </c>
      <c r="U153" s="6">
        <v>0</v>
      </c>
      <c r="V153" s="6"/>
      <c r="W153" s="18">
        <f t="shared" si="23"/>
        <v>0</v>
      </c>
    </row>
    <row r="154" spans="1:23">
      <c r="A154" s="37" t="s">
        <v>15</v>
      </c>
      <c r="B154" s="38"/>
      <c r="C154" s="10">
        <v>56</v>
      </c>
      <c r="D154" s="10">
        <v>54</v>
      </c>
      <c r="E154" s="10">
        <f>D154-C154</f>
        <v>-2</v>
      </c>
      <c r="F154" s="10">
        <v>11</v>
      </c>
      <c r="G154" s="10">
        <v>10</v>
      </c>
      <c r="H154" s="10">
        <f>G154-F154</f>
        <v>-1</v>
      </c>
      <c r="I154" s="10">
        <v>23</v>
      </c>
      <c r="J154" s="10">
        <v>24</v>
      </c>
      <c r="K154" s="10">
        <f>J154-I154</f>
        <v>1</v>
      </c>
      <c r="L154" s="10">
        <v>11</v>
      </c>
      <c r="M154" s="10">
        <v>10</v>
      </c>
      <c r="N154" s="10">
        <f>M154-L154</f>
        <v>-1</v>
      </c>
      <c r="O154" s="10">
        <v>11</v>
      </c>
      <c r="P154" s="10">
        <v>10</v>
      </c>
      <c r="Q154" s="10">
        <f>P154-O154</f>
        <v>-1</v>
      </c>
      <c r="R154" s="10">
        <v>0</v>
      </c>
      <c r="S154" s="10">
        <v>0</v>
      </c>
      <c r="T154" s="10">
        <f>S154-R154</f>
        <v>0</v>
      </c>
      <c r="U154" s="10">
        <v>0</v>
      </c>
      <c r="V154" s="10">
        <v>0</v>
      </c>
      <c r="W154" s="10">
        <f>V154-U154</f>
        <v>0</v>
      </c>
    </row>
    <row r="155" spans="1:23">
      <c r="A155" s="5" t="s">
        <v>169</v>
      </c>
      <c r="B155" s="2" t="s">
        <v>170</v>
      </c>
      <c r="C155" s="6">
        <v>42</v>
      </c>
      <c r="D155" s="6">
        <v>40</v>
      </c>
      <c r="E155" s="18">
        <f t="shared" si="17"/>
        <v>-2</v>
      </c>
      <c r="F155" s="6">
        <v>10</v>
      </c>
      <c r="G155" s="6">
        <v>10</v>
      </c>
      <c r="H155" s="18">
        <f t="shared" si="18"/>
        <v>0</v>
      </c>
      <c r="I155" s="6">
        <v>10</v>
      </c>
      <c r="J155" s="13">
        <v>10</v>
      </c>
      <c r="K155" s="18">
        <f t="shared" si="19"/>
        <v>0</v>
      </c>
      <c r="L155" s="6">
        <v>11</v>
      </c>
      <c r="M155" s="6">
        <v>10</v>
      </c>
      <c r="N155" s="18">
        <f t="shared" si="20"/>
        <v>-1</v>
      </c>
      <c r="O155" s="6">
        <v>11</v>
      </c>
      <c r="P155" s="6">
        <v>10</v>
      </c>
      <c r="Q155" s="18">
        <f t="shared" si="21"/>
        <v>-1</v>
      </c>
      <c r="R155" s="6">
        <v>0</v>
      </c>
      <c r="S155" s="6"/>
      <c r="T155" s="18">
        <f t="shared" si="22"/>
        <v>0</v>
      </c>
      <c r="U155" s="6">
        <v>0</v>
      </c>
      <c r="V155" s="6"/>
      <c r="W155" s="18">
        <f t="shared" si="23"/>
        <v>0</v>
      </c>
    </row>
    <row r="156" spans="1:23">
      <c r="A156" s="5" t="s">
        <v>48</v>
      </c>
      <c r="B156" s="2" t="s">
        <v>49</v>
      </c>
      <c r="C156" s="6">
        <v>9</v>
      </c>
      <c r="D156" s="6">
        <v>9</v>
      </c>
      <c r="E156" s="18">
        <f t="shared" si="17"/>
        <v>0</v>
      </c>
      <c r="F156" s="6">
        <v>1</v>
      </c>
      <c r="G156" s="6">
        <v>0</v>
      </c>
      <c r="H156" s="18">
        <f t="shared" si="18"/>
        <v>-1</v>
      </c>
      <c r="I156" s="6">
        <v>8</v>
      </c>
      <c r="J156" s="13">
        <v>9</v>
      </c>
      <c r="K156" s="18">
        <f t="shared" si="19"/>
        <v>1</v>
      </c>
      <c r="L156" s="6">
        <v>0</v>
      </c>
      <c r="M156" s="6"/>
      <c r="N156" s="18">
        <f t="shared" si="20"/>
        <v>0</v>
      </c>
      <c r="O156" s="6">
        <v>0</v>
      </c>
      <c r="P156" s="6"/>
      <c r="Q156" s="18">
        <f t="shared" si="21"/>
        <v>0</v>
      </c>
      <c r="R156" s="6">
        <v>0</v>
      </c>
      <c r="S156" s="6"/>
      <c r="T156" s="18">
        <f t="shared" si="22"/>
        <v>0</v>
      </c>
      <c r="U156" s="6">
        <v>0</v>
      </c>
      <c r="V156" s="6"/>
      <c r="W156" s="18">
        <f t="shared" si="23"/>
        <v>0</v>
      </c>
    </row>
    <row r="157" spans="1:23">
      <c r="A157" s="5" t="s">
        <v>51</v>
      </c>
      <c r="B157" s="2" t="s">
        <v>91</v>
      </c>
      <c r="C157" s="6">
        <v>5</v>
      </c>
      <c r="D157" s="6">
        <v>5</v>
      </c>
      <c r="E157" s="18">
        <f t="shared" si="17"/>
        <v>0</v>
      </c>
      <c r="F157" s="6">
        <v>0</v>
      </c>
      <c r="G157" s="6">
        <v>0</v>
      </c>
      <c r="H157" s="18">
        <f t="shared" si="18"/>
        <v>0</v>
      </c>
      <c r="I157" s="6">
        <v>5</v>
      </c>
      <c r="J157" s="13">
        <v>5</v>
      </c>
      <c r="K157" s="18">
        <f t="shared" si="19"/>
        <v>0</v>
      </c>
      <c r="L157" s="6">
        <v>0</v>
      </c>
      <c r="M157" s="6"/>
      <c r="N157" s="18">
        <f t="shared" si="20"/>
        <v>0</v>
      </c>
      <c r="O157" s="6">
        <v>0</v>
      </c>
      <c r="P157" s="6"/>
      <c r="Q157" s="18">
        <f t="shared" si="21"/>
        <v>0</v>
      </c>
      <c r="R157" s="6">
        <v>0</v>
      </c>
      <c r="S157" s="6"/>
      <c r="T157" s="18">
        <f t="shared" si="22"/>
        <v>0</v>
      </c>
      <c r="U157" s="6">
        <v>0</v>
      </c>
      <c r="V157" s="6"/>
      <c r="W157" s="18">
        <f t="shared" si="23"/>
        <v>0</v>
      </c>
    </row>
    <row r="158" spans="1:23">
      <c r="A158" s="37" t="s">
        <v>16</v>
      </c>
      <c r="B158" s="38"/>
      <c r="C158" s="10">
        <f>SUM(C154+C143+C130+C122+C113+C105+C91+C82+C75+C69+C61+C46+C36+C21+C17+C13+C4)</f>
        <v>9159</v>
      </c>
      <c r="D158" s="10">
        <f>SUM(D154+D143+D130+D122+D113+D105+D91+D82+D75+D69+D61+D46+D36+D21+D17+D13+D4)</f>
        <v>9941</v>
      </c>
      <c r="E158" s="10">
        <f>D158-C158</f>
        <v>782</v>
      </c>
      <c r="F158" s="10">
        <f>SUM(F154+F143+F130+F122+F113+F105+F91+F82+F75+F69+F61+F46+F36+F21+F17+F13+F4)</f>
        <v>2380</v>
      </c>
      <c r="G158" s="10">
        <f>SUM(G154+G143+G130+G122+G113+G105+G91+G82+G75+G69+G61+G46+G36+G21+G17+G13+G4)</f>
        <v>2353</v>
      </c>
      <c r="H158" s="10">
        <f>G158-F158</f>
        <v>-27</v>
      </c>
      <c r="I158" s="10">
        <f>SUM(I154+I143+I130+I122+I113+I105+I91+I82+I75+I69+I61+I46+I36+I21+I17+I13+I4)</f>
        <v>2438</v>
      </c>
      <c r="J158" s="10">
        <f>SUM(J154+J143+J130+J122+J113+J105+J91+J82+J75+J69+J61+J46+J36+J21+J17+J13+J4)</f>
        <v>2594</v>
      </c>
      <c r="K158" s="10">
        <f>J158-I158</f>
        <v>156</v>
      </c>
      <c r="L158" s="10">
        <f>SUM(L154+L143+L130+L122+L113+L105+L91+L82+L75+L69+L61+L46+L36+L21+L17+L13+L4)</f>
        <v>1820</v>
      </c>
      <c r="M158" s="10">
        <f>SUM(M154+M143+M130+M122+M113+M105+M91+M82+M75+M69+M61+M46+M36+M21+M17+M13+M4)</f>
        <v>2052</v>
      </c>
      <c r="N158" s="10">
        <f>M158-L158</f>
        <v>232</v>
      </c>
      <c r="O158" s="10">
        <f>SUM(O154+O143+O130+O122+O113+O105+O91+O82+O75+O69+O61+O46+O36+O21+O17+O13+O4)</f>
        <v>1829</v>
      </c>
      <c r="P158" s="10">
        <f>SUM(P154+P143+P130+P122+P113+P105+P91+P82+P75+P69+P61+P46+P36+P21+P17+P13+P4)</f>
        <v>2150</v>
      </c>
      <c r="Q158" s="10">
        <f>P158-O158</f>
        <v>321</v>
      </c>
      <c r="R158" s="10">
        <f>SUM(R154+R143+R130+R122+R113+R105+R91+R82+R75+R69+R61+R46+R36+R21+R17+R13+R4)</f>
        <v>510</v>
      </c>
      <c r="S158" s="10">
        <f>SUM(S154+S143+S130+S122+S113+S105+S91+S82+S75+S69+S61+S46+S36+S21+S17+S13+S4)</f>
        <v>562</v>
      </c>
      <c r="T158" s="10">
        <f>S158-R158</f>
        <v>52</v>
      </c>
      <c r="U158" s="10">
        <f>SUM(U154+U143+U130+U122+U113+U105+U91+U82+U75+U69+U61+U46+U36+U21+U17+U13+U4)</f>
        <v>181</v>
      </c>
      <c r="V158" s="10">
        <f>SUM(V154+V143+V130+V122+V113+V105+V91+V82+V75+V69+V61+V46+V36+V21+V17+V13+V4)</f>
        <v>230</v>
      </c>
      <c r="W158" s="10">
        <f>V158-U158</f>
        <v>49</v>
      </c>
    </row>
  </sheetData>
  <mergeCells count="28">
    <mergeCell ref="A82:B82"/>
    <mergeCell ref="A2:A3"/>
    <mergeCell ref="B2:B3"/>
    <mergeCell ref="A4:B4"/>
    <mergeCell ref="A13:B13"/>
    <mergeCell ref="A17:B17"/>
    <mergeCell ref="A21:B21"/>
    <mergeCell ref="A36:B36"/>
    <mergeCell ref="A46:B46"/>
    <mergeCell ref="A61:B61"/>
    <mergeCell ref="A69:B69"/>
    <mergeCell ref="A75:B75"/>
    <mergeCell ref="A154:B154"/>
    <mergeCell ref="A158:B158"/>
    <mergeCell ref="A1:W1"/>
    <mergeCell ref="C2:E2"/>
    <mergeCell ref="F2:H2"/>
    <mergeCell ref="I2:K2"/>
    <mergeCell ref="L2:N2"/>
    <mergeCell ref="O2:Q2"/>
    <mergeCell ref="R2:T2"/>
    <mergeCell ref="U2:W2"/>
    <mergeCell ref="A91:B91"/>
    <mergeCell ref="A105:B105"/>
    <mergeCell ref="A113:B113"/>
    <mergeCell ref="A122:B122"/>
    <mergeCell ref="A130:B130"/>
    <mergeCell ref="A143:B143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topLeftCell="A25" workbookViewId="0">
      <selection activeCell="B7" sqref="B7"/>
    </sheetView>
  </sheetViews>
  <sheetFormatPr defaultRowHeight="15"/>
  <cols>
    <col min="1" max="1" width="8" customWidth="1"/>
    <col min="2" max="2" width="49.42578125" customWidth="1"/>
    <col min="3" max="10" width="4.140625" style="23" customWidth="1"/>
    <col min="11" max="23" width="4" style="23" customWidth="1"/>
  </cols>
  <sheetData>
    <row r="1" spans="1:23">
      <c r="A1" s="39" t="s">
        <v>203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>
      <c r="A2" s="41" t="s">
        <v>17</v>
      </c>
      <c r="B2" s="49" t="s">
        <v>18</v>
      </c>
      <c r="C2" s="40" t="s">
        <v>177</v>
      </c>
      <c r="D2" s="40"/>
      <c r="E2" s="40"/>
      <c r="F2" s="40" t="s">
        <v>178</v>
      </c>
      <c r="G2" s="40"/>
      <c r="H2" s="40"/>
      <c r="I2" s="40" t="s">
        <v>179</v>
      </c>
      <c r="J2" s="40"/>
      <c r="K2" s="40"/>
      <c r="L2" s="40" t="s">
        <v>180</v>
      </c>
      <c r="M2" s="40"/>
      <c r="N2" s="40"/>
      <c r="O2" s="40" t="s">
        <v>181</v>
      </c>
      <c r="P2" s="40"/>
      <c r="Q2" s="40"/>
      <c r="R2" s="40" t="s">
        <v>182</v>
      </c>
      <c r="S2" s="40"/>
      <c r="T2" s="40"/>
      <c r="U2" s="40" t="s">
        <v>183</v>
      </c>
      <c r="V2" s="40"/>
      <c r="W2" s="40"/>
    </row>
    <row r="3" spans="1:23" ht="198.75" customHeight="1">
      <c r="A3" s="41"/>
      <c r="B3" s="49"/>
      <c r="C3" s="16" t="s">
        <v>184</v>
      </c>
      <c r="D3" s="9" t="s">
        <v>185</v>
      </c>
      <c r="E3" s="17" t="s">
        <v>186</v>
      </c>
      <c r="F3" s="16" t="s">
        <v>184</v>
      </c>
      <c r="G3" s="9" t="s">
        <v>171</v>
      </c>
      <c r="H3" s="17" t="s">
        <v>186</v>
      </c>
      <c r="I3" s="16" t="s">
        <v>184</v>
      </c>
      <c r="J3" s="9" t="s">
        <v>172</v>
      </c>
      <c r="K3" s="17" t="s">
        <v>186</v>
      </c>
      <c r="L3" s="16" t="s">
        <v>184</v>
      </c>
      <c r="M3" s="9" t="s">
        <v>173</v>
      </c>
      <c r="N3" s="17" t="s">
        <v>186</v>
      </c>
      <c r="O3" s="16" t="s">
        <v>184</v>
      </c>
      <c r="P3" s="9" t="s">
        <v>174</v>
      </c>
      <c r="Q3" s="17" t="s">
        <v>186</v>
      </c>
      <c r="R3" s="16" t="s">
        <v>184</v>
      </c>
      <c r="S3" s="9" t="s">
        <v>175</v>
      </c>
      <c r="T3" s="17" t="s">
        <v>186</v>
      </c>
      <c r="U3" s="16" t="s">
        <v>184</v>
      </c>
      <c r="V3" s="9" t="s">
        <v>176</v>
      </c>
      <c r="W3" s="17" t="s">
        <v>186</v>
      </c>
    </row>
    <row r="4" spans="1:23" s="24" customFormat="1">
      <c r="A4" s="47" t="s">
        <v>0</v>
      </c>
      <c r="B4" s="48"/>
      <c r="C4" s="10">
        <v>51</v>
      </c>
      <c r="D4" s="10">
        <f>G4+J4+M4+P4+S4+V4</f>
        <v>53</v>
      </c>
      <c r="E4" s="10">
        <f>D4-C4</f>
        <v>2</v>
      </c>
      <c r="F4" s="10">
        <v>33</v>
      </c>
      <c r="G4" s="10">
        <f>SUM(G5:G8)</f>
        <v>33</v>
      </c>
      <c r="H4" s="10">
        <f>G4-F4</f>
        <v>0</v>
      </c>
      <c r="I4" s="10">
        <v>18</v>
      </c>
      <c r="J4" s="10">
        <f>SUM(J5:J8)</f>
        <v>20</v>
      </c>
      <c r="K4" s="10">
        <f>J4-I4</f>
        <v>2</v>
      </c>
      <c r="L4" s="10">
        <v>0</v>
      </c>
      <c r="M4" s="10"/>
      <c r="N4" s="10">
        <f>M4-L4</f>
        <v>0</v>
      </c>
      <c r="O4" s="10">
        <v>0</v>
      </c>
      <c r="P4" s="10"/>
      <c r="Q4" s="10">
        <f>P4-O4</f>
        <v>0</v>
      </c>
      <c r="R4" s="10">
        <v>0</v>
      </c>
      <c r="S4" s="10"/>
      <c r="T4" s="10">
        <f>S4-R4</f>
        <v>0</v>
      </c>
      <c r="U4" s="10">
        <v>0</v>
      </c>
      <c r="V4" s="10"/>
      <c r="W4" s="10">
        <f>V4-U4</f>
        <v>0</v>
      </c>
    </row>
    <row r="5" spans="1:23">
      <c r="A5" s="4">
        <v>36958</v>
      </c>
      <c r="B5" s="20" t="s">
        <v>189</v>
      </c>
      <c r="C5" s="6">
        <v>6</v>
      </c>
      <c r="D5" s="6">
        <f>G5+J5+M5+P5+S5+V5</f>
        <v>6</v>
      </c>
      <c r="E5" s="18">
        <f>D5-C5</f>
        <v>0</v>
      </c>
      <c r="F5" s="6">
        <v>6</v>
      </c>
      <c r="G5" s="6">
        <v>6</v>
      </c>
      <c r="H5" s="18">
        <f>G5-F5</f>
        <v>0</v>
      </c>
      <c r="I5" s="6">
        <v>0</v>
      </c>
      <c r="J5" s="6"/>
      <c r="K5" s="18">
        <f>J5-I5</f>
        <v>0</v>
      </c>
      <c r="L5" s="6">
        <v>0</v>
      </c>
      <c r="M5" s="6"/>
      <c r="N5" s="18">
        <f>M5-L5</f>
        <v>0</v>
      </c>
      <c r="O5" s="6">
        <v>0</v>
      </c>
      <c r="P5" s="6"/>
      <c r="Q5" s="18">
        <f>P5-O5</f>
        <v>0</v>
      </c>
      <c r="R5" s="6">
        <v>0</v>
      </c>
      <c r="S5" s="6"/>
      <c r="T5" s="18">
        <f>S5-R5</f>
        <v>0</v>
      </c>
      <c r="U5" s="6">
        <v>0</v>
      </c>
      <c r="V5" s="6"/>
      <c r="W5" s="18">
        <f>V5-U5</f>
        <v>0</v>
      </c>
    </row>
    <row r="6" spans="1:23" ht="17.25" customHeight="1">
      <c r="A6" s="4">
        <v>37338</v>
      </c>
      <c r="B6" s="21" t="s">
        <v>21</v>
      </c>
      <c r="C6" s="6">
        <v>19</v>
      </c>
      <c r="D6" s="6">
        <f t="shared" ref="D6:D46" si="0">G6+J6+M6+P6+S6+V6</f>
        <v>21</v>
      </c>
      <c r="E6" s="18">
        <f t="shared" ref="E6:E46" si="1">D6-C6</f>
        <v>2</v>
      </c>
      <c r="F6" s="6">
        <v>11</v>
      </c>
      <c r="G6" s="6">
        <v>11</v>
      </c>
      <c r="H6" s="18">
        <f t="shared" ref="H6:H46" si="2">G6-F6</f>
        <v>0</v>
      </c>
      <c r="I6" s="6">
        <v>8</v>
      </c>
      <c r="J6" s="6">
        <v>10</v>
      </c>
      <c r="K6" s="18">
        <f t="shared" ref="K6:K46" si="3">J6-I6</f>
        <v>2</v>
      </c>
      <c r="L6" s="6">
        <v>0</v>
      </c>
      <c r="M6" s="6"/>
      <c r="N6" s="18">
        <f t="shared" ref="N6:N46" si="4">M6-L6</f>
        <v>0</v>
      </c>
      <c r="O6" s="6">
        <v>0</v>
      </c>
      <c r="P6" s="6"/>
      <c r="Q6" s="18">
        <f t="shared" ref="Q6:Q46" si="5">P6-O6</f>
        <v>0</v>
      </c>
      <c r="R6" s="6">
        <v>0</v>
      </c>
      <c r="S6" s="6"/>
      <c r="T6" s="18">
        <f t="shared" ref="T6:T46" si="6">S6-R6</f>
        <v>0</v>
      </c>
      <c r="U6" s="6">
        <v>0</v>
      </c>
      <c r="V6" s="6"/>
      <c r="W6" s="18">
        <f t="shared" ref="W6:W46" si="7">V6-U6</f>
        <v>0</v>
      </c>
    </row>
    <row r="7" spans="1:23" ht="30">
      <c r="A7" s="4">
        <v>37703</v>
      </c>
      <c r="B7" s="21" t="s">
        <v>22</v>
      </c>
      <c r="C7" s="6">
        <v>21</v>
      </c>
      <c r="D7" s="6">
        <f t="shared" si="0"/>
        <v>21</v>
      </c>
      <c r="E7" s="18">
        <f t="shared" si="1"/>
        <v>0</v>
      </c>
      <c r="F7" s="6">
        <v>11</v>
      </c>
      <c r="G7" s="6">
        <v>11</v>
      </c>
      <c r="H7" s="18">
        <f t="shared" si="2"/>
        <v>0</v>
      </c>
      <c r="I7" s="6">
        <v>10</v>
      </c>
      <c r="J7" s="6">
        <v>10</v>
      </c>
      <c r="K7" s="18">
        <f t="shared" si="3"/>
        <v>0</v>
      </c>
      <c r="L7" s="6">
        <v>0</v>
      </c>
      <c r="M7" s="6"/>
      <c r="N7" s="18">
        <f t="shared" si="4"/>
        <v>0</v>
      </c>
      <c r="O7" s="6">
        <v>0</v>
      </c>
      <c r="P7" s="6"/>
      <c r="Q7" s="18">
        <f t="shared" si="5"/>
        <v>0</v>
      </c>
      <c r="R7" s="6">
        <v>0</v>
      </c>
      <c r="S7" s="6"/>
      <c r="T7" s="18">
        <f t="shared" si="6"/>
        <v>0</v>
      </c>
      <c r="U7" s="6">
        <v>0</v>
      </c>
      <c r="V7" s="6"/>
      <c r="W7" s="18">
        <f t="shared" si="7"/>
        <v>0</v>
      </c>
    </row>
    <row r="8" spans="1:23">
      <c r="A8" s="4" t="s">
        <v>25</v>
      </c>
      <c r="B8" s="20" t="s">
        <v>130</v>
      </c>
      <c r="C8" s="6">
        <v>5</v>
      </c>
      <c r="D8" s="6">
        <f t="shared" si="0"/>
        <v>5</v>
      </c>
      <c r="E8" s="18">
        <f t="shared" si="1"/>
        <v>0</v>
      </c>
      <c r="F8" s="6">
        <v>5</v>
      </c>
      <c r="G8" s="6">
        <v>5</v>
      </c>
      <c r="H8" s="18">
        <f t="shared" si="2"/>
        <v>0</v>
      </c>
      <c r="I8" s="6">
        <v>0</v>
      </c>
      <c r="J8" s="6"/>
      <c r="K8" s="18">
        <f t="shared" si="3"/>
        <v>0</v>
      </c>
      <c r="L8" s="6">
        <v>0</v>
      </c>
      <c r="M8" s="6"/>
      <c r="N8" s="18">
        <f t="shared" si="4"/>
        <v>0</v>
      </c>
      <c r="O8" s="6">
        <v>0</v>
      </c>
      <c r="P8" s="6"/>
      <c r="Q8" s="18">
        <f t="shared" si="5"/>
        <v>0</v>
      </c>
      <c r="R8" s="6">
        <v>0</v>
      </c>
      <c r="S8" s="6"/>
      <c r="T8" s="18">
        <f t="shared" si="6"/>
        <v>0</v>
      </c>
      <c r="U8" s="6">
        <v>0</v>
      </c>
      <c r="V8" s="6"/>
      <c r="W8" s="18">
        <f t="shared" si="7"/>
        <v>0</v>
      </c>
    </row>
    <row r="9" spans="1:23">
      <c r="A9" s="47" t="s">
        <v>1</v>
      </c>
      <c r="B9" s="48"/>
      <c r="C9" s="10">
        <v>106</v>
      </c>
      <c r="D9" s="10">
        <f>G9+J9+M9+P9+S9+V9</f>
        <v>128</v>
      </c>
      <c r="E9" s="10">
        <f>D9-C9</f>
        <v>22</v>
      </c>
      <c r="F9" s="10">
        <v>11</v>
      </c>
      <c r="G9" s="10">
        <f>SUM(G10)</f>
        <v>10</v>
      </c>
      <c r="H9" s="10">
        <f>G9-F9</f>
        <v>-1</v>
      </c>
      <c r="I9" s="10">
        <v>19</v>
      </c>
      <c r="J9" s="10">
        <f>SUM(J10)</f>
        <v>20</v>
      </c>
      <c r="K9" s="10">
        <f>J9-I9</f>
        <v>1</v>
      </c>
      <c r="L9" s="10">
        <v>26</v>
      </c>
      <c r="M9" s="10">
        <f>SUM(M10)</f>
        <v>25</v>
      </c>
      <c r="N9" s="10">
        <f>M9-L9</f>
        <v>-1</v>
      </c>
      <c r="O9" s="10">
        <v>17</v>
      </c>
      <c r="P9" s="10">
        <f>SUM(P10)</f>
        <v>25</v>
      </c>
      <c r="Q9" s="10">
        <f>P9-O9</f>
        <v>8</v>
      </c>
      <c r="R9" s="10">
        <v>13</v>
      </c>
      <c r="S9" s="10">
        <f>SUM(S10)</f>
        <v>25</v>
      </c>
      <c r="T9" s="10">
        <f>S9-R9</f>
        <v>12</v>
      </c>
      <c r="U9" s="10">
        <v>20</v>
      </c>
      <c r="V9" s="10">
        <f>SUM(V10)</f>
        <v>23</v>
      </c>
      <c r="W9" s="10">
        <f>V9-U9</f>
        <v>3</v>
      </c>
    </row>
    <row r="10" spans="1:23">
      <c r="A10" s="4">
        <v>38128</v>
      </c>
      <c r="B10" s="21" t="s">
        <v>190</v>
      </c>
      <c r="C10" s="6">
        <v>106</v>
      </c>
      <c r="D10" s="6">
        <f t="shared" si="0"/>
        <v>128</v>
      </c>
      <c r="E10" s="18">
        <f t="shared" si="1"/>
        <v>22</v>
      </c>
      <c r="F10" s="6">
        <v>11</v>
      </c>
      <c r="G10" s="6">
        <v>10</v>
      </c>
      <c r="H10" s="18">
        <f t="shared" si="2"/>
        <v>-1</v>
      </c>
      <c r="I10" s="6">
        <v>19</v>
      </c>
      <c r="J10" s="6">
        <v>20</v>
      </c>
      <c r="K10" s="18">
        <f t="shared" si="3"/>
        <v>1</v>
      </c>
      <c r="L10" s="6">
        <v>26</v>
      </c>
      <c r="M10" s="6">
        <v>25</v>
      </c>
      <c r="N10" s="18">
        <f t="shared" si="4"/>
        <v>-1</v>
      </c>
      <c r="O10" s="6">
        <v>17</v>
      </c>
      <c r="P10" s="6">
        <v>25</v>
      </c>
      <c r="Q10" s="18">
        <f t="shared" si="5"/>
        <v>8</v>
      </c>
      <c r="R10" s="6">
        <v>13</v>
      </c>
      <c r="S10" s="6">
        <v>25</v>
      </c>
      <c r="T10" s="18">
        <f t="shared" si="6"/>
        <v>12</v>
      </c>
      <c r="U10" s="6">
        <v>20</v>
      </c>
      <c r="V10" s="6">
        <v>23</v>
      </c>
      <c r="W10" s="18">
        <f t="shared" si="7"/>
        <v>3</v>
      </c>
    </row>
    <row r="11" spans="1:23">
      <c r="A11" s="47" t="s">
        <v>3</v>
      </c>
      <c r="B11" s="48"/>
      <c r="C11" s="10">
        <v>31</v>
      </c>
      <c r="D11" s="10">
        <f>G11+J11+M11+P11+S11+V11</f>
        <v>31</v>
      </c>
      <c r="E11" s="10">
        <f>D11-C11</f>
        <v>0</v>
      </c>
      <c r="F11" s="10">
        <v>17</v>
      </c>
      <c r="G11" s="10">
        <f>SUM(G12)</f>
        <v>15</v>
      </c>
      <c r="H11" s="10">
        <f>G11-F11</f>
        <v>-2</v>
      </c>
      <c r="I11" s="10">
        <v>14</v>
      </c>
      <c r="J11" s="10">
        <f>SUM(J12)</f>
        <v>16</v>
      </c>
      <c r="K11" s="10">
        <f>J11-I11</f>
        <v>2</v>
      </c>
      <c r="L11" s="10">
        <v>0</v>
      </c>
      <c r="M11" s="10"/>
      <c r="N11" s="10">
        <f>M11-L11</f>
        <v>0</v>
      </c>
      <c r="O11" s="10">
        <v>0</v>
      </c>
      <c r="P11" s="10"/>
      <c r="Q11" s="10">
        <f>P11-O11</f>
        <v>0</v>
      </c>
      <c r="R11" s="10">
        <v>0</v>
      </c>
      <c r="S11" s="10"/>
      <c r="T11" s="10">
        <f>S11-R11</f>
        <v>0</v>
      </c>
      <c r="U11" s="10">
        <v>0</v>
      </c>
      <c r="V11" s="10"/>
      <c r="W11" s="10">
        <f>V11-U11</f>
        <v>0</v>
      </c>
    </row>
    <row r="12" spans="1:23" ht="30">
      <c r="A12" s="4" t="s">
        <v>42</v>
      </c>
      <c r="B12" s="21" t="s">
        <v>66</v>
      </c>
      <c r="C12" s="6">
        <v>31</v>
      </c>
      <c r="D12" s="6">
        <f t="shared" si="0"/>
        <v>31</v>
      </c>
      <c r="E12" s="18">
        <f t="shared" si="1"/>
        <v>0</v>
      </c>
      <c r="F12" s="6">
        <v>17</v>
      </c>
      <c r="G12" s="6">
        <v>15</v>
      </c>
      <c r="H12" s="18">
        <f t="shared" si="2"/>
        <v>-2</v>
      </c>
      <c r="I12" s="6">
        <v>14</v>
      </c>
      <c r="J12" s="6">
        <v>16</v>
      </c>
      <c r="K12" s="18">
        <f t="shared" si="3"/>
        <v>2</v>
      </c>
      <c r="L12" s="6">
        <v>0</v>
      </c>
      <c r="M12" s="6"/>
      <c r="N12" s="18">
        <f t="shared" si="4"/>
        <v>0</v>
      </c>
      <c r="O12" s="6">
        <v>0</v>
      </c>
      <c r="P12" s="6"/>
      <c r="Q12" s="18">
        <f t="shared" si="5"/>
        <v>0</v>
      </c>
      <c r="R12" s="6">
        <v>0</v>
      </c>
      <c r="S12" s="6"/>
      <c r="T12" s="18">
        <f t="shared" si="6"/>
        <v>0</v>
      </c>
      <c r="U12" s="6">
        <v>0</v>
      </c>
      <c r="V12" s="6"/>
      <c r="W12" s="18">
        <f t="shared" si="7"/>
        <v>0</v>
      </c>
    </row>
    <row r="13" spans="1:23">
      <c r="A13" s="50" t="s">
        <v>5</v>
      </c>
      <c r="B13" s="51"/>
      <c r="C13" s="10">
        <v>29</v>
      </c>
      <c r="D13" s="10">
        <f>G13+J13+M13+P13+S13+V13</f>
        <v>30</v>
      </c>
      <c r="E13" s="10">
        <f>D13-C13</f>
        <v>1</v>
      </c>
      <c r="F13" s="10">
        <v>29</v>
      </c>
      <c r="G13" s="10">
        <f>SUM(G14:G16)</f>
        <v>30</v>
      </c>
      <c r="H13" s="10">
        <f>G13-F13</f>
        <v>1</v>
      </c>
      <c r="I13" s="10">
        <v>0</v>
      </c>
      <c r="J13" s="10"/>
      <c r="K13" s="10">
        <f>J13-I13</f>
        <v>0</v>
      </c>
      <c r="L13" s="10">
        <v>0</v>
      </c>
      <c r="M13" s="10"/>
      <c r="N13" s="10">
        <f>M13-L13</f>
        <v>0</v>
      </c>
      <c r="O13" s="10">
        <v>0</v>
      </c>
      <c r="P13" s="10"/>
      <c r="Q13" s="10">
        <f>P13-O13</f>
        <v>0</v>
      </c>
      <c r="R13" s="10">
        <v>0</v>
      </c>
      <c r="S13" s="10"/>
      <c r="T13" s="10">
        <f>S13-R13</f>
        <v>0</v>
      </c>
      <c r="U13" s="10">
        <v>0</v>
      </c>
      <c r="V13" s="10"/>
      <c r="W13" s="10">
        <f>V13-U13</f>
        <v>0</v>
      </c>
    </row>
    <row r="14" spans="1:23" ht="30">
      <c r="A14" s="4">
        <v>37326</v>
      </c>
      <c r="B14" s="20" t="s">
        <v>191</v>
      </c>
      <c r="C14" s="6">
        <v>10</v>
      </c>
      <c r="D14" s="6">
        <f t="shared" si="0"/>
        <v>10</v>
      </c>
      <c r="E14" s="18">
        <f t="shared" si="1"/>
        <v>0</v>
      </c>
      <c r="F14" s="6">
        <v>10</v>
      </c>
      <c r="G14" s="6">
        <v>10</v>
      </c>
      <c r="H14" s="18">
        <f t="shared" si="2"/>
        <v>0</v>
      </c>
      <c r="I14" s="6">
        <v>0</v>
      </c>
      <c r="J14" s="6"/>
      <c r="K14" s="18">
        <f t="shared" si="3"/>
        <v>0</v>
      </c>
      <c r="L14" s="6">
        <v>0</v>
      </c>
      <c r="M14" s="6"/>
      <c r="N14" s="18">
        <f t="shared" si="4"/>
        <v>0</v>
      </c>
      <c r="O14" s="6">
        <v>0</v>
      </c>
      <c r="P14" s="6"/>
      <c r="Q14" s="18">
        <f t="shared" si="5"/>
        <v>0</v>
      </c>
      <c r="R14" s="6">
        <v>0</v>
      </c>
      <c r="S14" s="6"/>
      <c r="T14" s="18">
        <f t="shared" si="6"/>
        <v>0</v>
      </c>
      <c r="U14" s="6">
        <v>0</v>
      </c>
      <c r="V14" s="6"/>
      <c r="W14" s="18">
        <f t="shared" si="7"/>
        <v>0</v>
      </c>
    </row>
    <row r="15" spans="1:23">
      <c r="A15" s="4" t="s">
        <v>40</v>
      </c>
      <c r="B15" s="20" t="s">
        <v>91</v>
      </c>
      <c r="C15" s="6">
        <v>10</v>
      </c>
      <c r="D15" s="6">
        <f t="shared" si="0"/>
        <v>10</v>
      </c>
      <c r="E15" s="18">
        <f t="shared" si="1"/>
        <v>0</v>
      </c>
      <c r="F15" s="6">
        <v>10</v>
      </c>
      <c r="G15" s="6">
        <v>10</v>
      </c>
      <c r="H15" s="18">
        <f t="shared" si="2"/>
        <v>0</v>
      </c>
      <c r="I15" s="6">
        <v>0</v>
      </c>
      <c r="J15" s="6"/>
      <c r="K15" s="18">
        <f t="shared" si="3"/>
        <v>0</v>
      </c>
      <c r="L15" s="6">
        <v>0</v>
      </c>
      <c r="M15" s="6"/>
      <c r="N15" s="18">
        <f t="shared" si="4"/>
        <v>0</v>
      </c>
      <c r="O15" s="6">
        <v>0</v>
      </c>
      <c r="P15" s="6"/>
      <c r="Q15" s="18">
        <f t="shared" si="5"/>
        <v>0</v>
      </c>
      <c r="R15" s="6">
        <v>0</v>
      </c>
      <c r="S15" s="6"/>
      <c r="T15" s="18">
        <f t="shared" si="6"/>
        <v>0</v>
      </c>
      <c r="U15" s="6">
        <v>0</v>
      </c>
      <c r="V15" s="6"/>
      <c r="W15" s="18">
        <f t="shared" si="7"/>
        <v>0</v>
      </c>
    </row>
    <row r="16" spans="1:23">
      <c r="A16" s="4" t="s">
        <v>44</v>
      </c>
      <c r="B16" s="20" t="s">
        <v>41</v>
      </c>
      <c r="C16" s="6">
        <v>9</v>
      </c>
      <c r="D16" s="6">
        <f t="shared" si="0"/>
        <v>10</v>
      </c>
      <c r="E16" s="18">
        <f t="shared" si="1"/>
        <v>1</v>
      </c>
      <c r="F16" s="6">
        <v>9</v>
      </c>
      <c r="G16" s="6">
        <v>10</v>
      </c>
      <c r="H16" s="18">
        <f t="shared" si="2"/>
        <v>1</v>
      </c>
      <c r="I16" s="6">
        <v>0</v>
      </c>
      <c r="J16" s="6"/>
      <c r="K16" s="18">
        <f t="shared" si="3"/>
        <v>0</v>
      </c>
      <c r="L16" s="6">
        <v>0</v>
      </c>
      <c r="M16" s="6"/>
      <c r="N16" s="18">
        <f t="shared" si="4"/>
        <v>0</v>
      </c>
      <c r="O16" s="6">
        <v>0</v>
      </c>
      <c r="P16" s="6"/>
      <c r="Q16" s="18">
        <f t="shared" si="5"/>
        <v>0</v>
      </c>
      <c r="R16" s="6">
        <v>0</v>
      </c>
      <c r="S16" s="6"/>
      <c r="T16" s="18">
        <f t="shared" si="6"/>
        <v>0</v>
      </c>
      <c r="U16" s="6">
        <v>0</v>
      </c>
      <c r="V16" s="6"/>
      <c r="W16" s="18">
        <f t="shared" si="7"/>
        <v>0</v>
      </c>
    </row>
    <row r="17" spans="1:23">
      <c r="A17" s="47" t="s">
        <v>6</v>
      </c>
      <c r="B17" s="48"/>
      <c r="C17" s="10">
        <v>53</v>
      </c>
      <c r="D17" s="10">
        <f>G17+J17+M17+P17+S17+V17</f>
        <v>59</v>
      </c>
      <c r="E17" s="10">
        <f>D17-C17</f>
        <v>6</v>
      </c>
      <c r="F17" s="10">
        <v>22</v>
      </c>
      <c r="G17" s="10">
        <f>SUM(G18:G19)</f>
        <v>25</v>
      </c>
      <c r="H17" s="10">
        <f>G17-F17</f>
        <v>3</v>
      </c>
      <c r="I17" s="10">
        <v>31</v>
      </c>
      <c r="J17" s="10">
        <f>SUM(J18:J19)</f>
        <v>34</v>
      </c>
      <c r="K17" s="10">
        <f>J17-I17</f>
        <v>3</v>
      </c>
      <c r="L17" s="10">
        <v>0</v>
      </c>
      <c r="M17" s="10"/>
      <c r="N17" s="10">
        <f>M17-L17</f>
        <v>0</v>
      </c>
      <c r="O17" s="10">
        <v>0</v>
      </c>
      <c r="P17" s="10"/>
      <c r="Q17" s="10">
        <f>P17-O17</f>
        <v>0</v>
      </c>
      <c r="R17" s="10">
        <v>0</v>
      </c>
      <c r="S17" s="10"/>
      <c r="T17" s="10">
        <f>S17-R17</f>
        <v>0</v>
      </c>
      <c r="U17" s="10">
        <v>0</v>
      </c>
      <c r="V17" s="10"/>
      <c r="W17" s="10">
        <f>V17-U17</f>
        <v>0</v>
      </c>
    </row>
    <row r="18" spans="1:23">
      <c r="A18" s="4" t="s">
        <v>192</v>
      </c>
      <c r="B18" s="21" t="s">
        <v>76</v>
      </c>
      <c r="C18" s="6">
        <v>32</v>
      </c>
      <c r="D18" s="6">
        <f t="shared" si="0"/>
        <v>34</v>
      </c>
      <c r="E18" s="18">
        <f t="shared" si="1"/>
        <v>2</v>
      </c>
      <c r="F18" s="6">
        <v>13</v>
      </c>
      <c r="G18" s="6">
        <v>15</v>
      </c>
      <c r="H18" s="18">
        <f t="shared" si="2"/>
        <v>2</v>
      </c>
      <c r="I18" s="6">
        <v>19</v>
      </c>
      <c r="J18" s="6">
        <v>19</v>
      </c>
      <c r="K18" s="18">
        <f t="shared" si="3"/>
        <v>0</v>
      </c>
      <c r="L18" s="6">
        <v>0</v>
      </c>
      <c r="M18" s="6"/>
      <c r="N18" s="18">
        <f t="shared" si="4"/>
        <v>0</v>
      </c>
      <c r="O18" s="6">
        <v>0</v>
      </c>
      <c r="P18" s="6"/>
      <c r="Q18" s="18">
        <f t="shared" si="5"/>
        <v>0</v>
      </c>
      <c r="R18" s="6">
        <v>0</v>
      </c>
      <c r="S18" s="6"/>
      <c r="T18" s="18">
        <f t="shared" si="6"/>
        <v>0</v>
      </c>
      <c r="U18" s="6">
        <v>0</v>
      </c>
      <c r="V18" s="6"/>
      <c r="W18" s="18">
        <f t="shared" si="7"/>
        <v>0</v>
      </c>
    </row>
    <row r="19" spans="1:23">
      <c r="A19" s="4" t="s">
        <v>75</v>
      </c>
      <c r="B19" s="21" t="s">
        <v>76</v>
      </c>
      <c r="C19" s="6">
        <v>21</v>
      </c>
      <c r="D19" s="6">
        <f t="shared" si="0"/>
        <v>25</v>
      </c>
      <c r="E19" s="18">
        <f t="shared" si="1"/>
        <v>4</v>
      </c>
      <c r="F19" s="6">
        <v>9</v>
      </c>
      <c r="G19" s="6">
        <v>10</v>
      </c>
      <c r="H19" s="18">
        <f t="shared" si="2"/>
        <v>1</v>
      </c>
      <c r="I19" s="6">
        <v>12</v>
      </c>
      <c r="J19" s="6">
        <v>15</v>
      </c>
      <c r="K19" s="18">
        <f t="shared" si="3"/>
        <v>3</v>
      </c>
      <c r="L19" s="6">
        <v>0</v>
      </c>
      <c r="M19" s="6"/>
      <c r="N19" s="18">
        <f t="shared" si="4"/>
        <v>0</v>
      </c>
      <c r="O19" s="6">
        <v>0</v>
      </c>
      <c r="P19" s="6"/>
      <c r="Q19" s="18">
        <f t="shared" si="5"/>
        <v>0</v>
      </c>
      <c r="R19" s="6">
        <v>0</v>
      </c>
      <c r="S19" s="6"/>
      <c r="T19" s="18">
        <f t="shared" si="6"/>
        <v>0</v>
      </c>
      <c r="U19" s="6">
        <v>0</v>
      </c>
      <c r="V19" s="6"/>
      <c r="W19" s="18">
        <f t="shared" si="7"/>
        <v>0</v>
      </c>
    </row>
    <row r="20" spans="1:23">
      <c r="A20" s="47" t="s">
        <v>7</v>
      </c>
      <c r="B20" s="48"/>
      <c r="C20" s="10">
        <v>66</v>
      </c>
      <c r="D20" s="10">
        <f>G20+J20+M20+P20+S20+V20</f>
        <v>66</v>
      </c>
      <c r="E20" s="10">
        <f>D20-C20</f>
        <v>0</v>
      </c>
      <c r="F20" s="10">
        <v>41</v>
      </c>
      <c r="G20" s="10">
        <f>SUM(G21:G22)</f>
        <v>41</v>
      </c>
      <c r="H20" s="10">
        <f>G20-F20</f>
        <v>0</v>
      </c>
      <c r="I20" s="10">
        <v>25</v>
      </c>
      <c r="J20" s="10">
        <f>SUM(J21:J22)</f>
        <v>25</v>
      </c>
      <c r="K20" s="10">
        <f>J20-I20</f>
        <v>0</v>
      </c>
      <c r="L20" s="10">
        <v>0</v>
      </c>
      <c r="M20" s="10"/>
      <c r="N20" s="10">
        <f>M20-L20</f>
        <v>0</v>
      </c>
      <c r="O20" s="10">
        <v>0</v>
      </c>
      <c r="P20" s="10"/>
      <c r="Q20" s="10">
        <f>P20-O20</f>
        <v>0</v>
      </c>
      <c r="R20" s="10">
        <v>0</v>
      </c>
      <c r="S20" s="10"/>
      <c r="T20" s="10">
        <f>S20-R20</f>
        <v>0</v>
      </c>
      <c r="U20" s="10">
        <v>0</v>
      </c>
      <c r="V20" s="10"/>
      <c r="W20" s="10">
        <f>V20-U20</f>
        <v>0</v>
      </c>
    </row>
    <row r="21" spans="1:23">
      <c r="A21" s="4">
        <v>36958</v>
      </c>
      <c r="B21" s="20" t="s">
        <v>189</v>
      </c>
      <c r="C21" s="6">
        <v>51</v>
      </c>
      <c r="D21" s="6">
        <f t="shared" si="0"/>
        <v>51</v>
      </c>
      <c r="E21" s="18">
        <f t="shared" si="1"/>
        <v>0</v>
      </c>
      <c r="F21" s="6">
        <v>26</v>
      </c>
      <c r="G21" s="6">
        <v>26</v>
      </c>
      <c r="H21" s="18">
        <f t="shared" si="2"/>
        <v>0</v>
      </c>
      <c r="I21" s="6">
        <v>25</v>
      </c>
      <c r="J21" s="6">
        <v>25</v>
      </c>
      <c r="K21" s="18">
        <f t="shared" si="3"/>
        <v>0</v>
      </c>
      <c r="L21" s="6">
        <v>0</v>
      </c>
      <c r="M21" s="6"/>
      <c r="N21" s="18">
        <f t="shared" si="4"/>
        <v>0</v>
      </c>
      <c r="O21" s="6">
        <v>0</v>
      </c>
      <c r="P21" s="6"/>
      <c r="Q21" s="18">
        <f t="shared" si="5"/>
        <v>0</v>
      </c>
      <c r="R21" s="6">
        <v>0</v>
      </c>
      <c r="S21" s="6"/>
      <c r="T21" s="18">
        <f t="shared" si="6"/>
        <v>0</v>
      </c>
      <c r="U21" s="6">
        <v>0</v>
      </c>
      <c r="V21" s="6"/>
      <c r="W21" s="18">
        <f t="shared" si="7"/>
        <v>0</v>
      </c>
    </row>
    <row r="22" spans="1:23">
      <c r="A22" s="4">
        <v>37336</v>
      </c>
      <c r="B22" s="20" t="s">
        <v>82</v>
      </c>
      <c r="C22" s="6">
        <v>15</v>
      </c>
      <c r="D22" s="6">
        <f t="shared" si="0"/>
        <v>15</v>
      </c>
      <c r="E22" s="18">
        <f t="shared" si="1"/>
        <v>0</v>
      </c>
      <c r="F22" s="6">
        <v>15</v>
      </c>
      <c r="G22" s="6">
        <v>15</v>
      </c>
      <c r="H22" s="18">
        <f t="shared" si="2"/>
        <v>0</v>
      </c>
      <c r="I22" s="6">
        <v>0</v>
      </c>
      <c r="J22" s="6"/>
      <c r="K22" s="18">
        <f t="shared" si="3"/>
        <v>0</v>
      </c>
      <c r="L22" s="6">
        <v>0</v>
      </c>
      <c r="M22" s="6"/>
      <c r="N22" s="18">
        <f t="shared" si="4"/>
        <v>0</v>
      </c>
      <c r="O22" s="6">
        <v>0</v>
      </c>
      <c r="P22" s="6"/>
      <c r="Q22" s="18">
        <f t="shared" si="5"/>
        <v>0</v>
      </c>
      <c r="R22" s="6">
        <v>0</v>
      </c>
      <c r="S22" s="6"/>
      <c r="T22" s="18">
        <f t="shared" si="6"/>
        <v>0</v>
      </c>
      <c r="U22" s="6">
        <v>0</v>
      </c>
      <c r="V22" s="6"/>
      <c r="W22" s="18">
        <f t="shared" si="7"/>
        <v>0</v>
      </c>
    </row>
    <row r="23" spans="1:23">
      <c r="A23" s="47" t="s">
        <v>8</v>
      </c>
      <c r="B23" s="48"/>
      <c r="C23" s="10">
        <v>32</v>
      </c>
      <c r="D23" s="10">
        <f>G23+J23+M23+P23+S23+V23</f>
        <v>33</v>
      </c>
      <c r="E23" s="10">
        <f>D23-C23</f>
        <v>1</v>
      </c>
      <c r="F23" s="10">
        <v>21</v>
      </c>
      <c r="G23" s="10">
        <f>SUM(G24:G25)</f>
        <v>21</v>
      </c>
      <c r="H23" s="10">
        <f>G23-F23</f>
        <v>0</v>
      </c>
      <c r="I23" s="10">
        <v>11</v>
      </c>
      <c r="J23" s="10">
        <f>SUM(J24:J25)</f>
        <v>12</v>
      </c>
      <c r="K23" s="10">
        <f>J23-I23</f>
        <v>1</v>
      </c>
      <c r="L23" s="10">
        <v>0</v>
      </c>
      <c r="M23" s="10"/>
      <c r="N23" s="10">
        <f>M23-L23</f>
        <v>0</v>
      </c>
      <c r="O23" s="10">
        <v>0</v>
      </c>
      <c r="P23" s="10"/>
      <c r="Q23" s="10">
        <f>P23-O23</f>
        <v>0</v>
      </c>
      <c r="R23" s="10">
        <v>0</v>
      </c>
      <c r="S23" s="10"/>
      <c r="T23" s="10">
        <f>S23-R23</f>
        <v>0</v>
      </c>
      <c r="U23" s="10">
        <v>0</v>
      </c>
      <c r="V23" s="10"/>
      <c r="W23" s="10">
        <f>V23-U23</f>
        <v>0</v>
      </c>
    </row>
    <row r="24" spans="1:23" ht="30">
      <c r="A24" s="4" t="s">
        <v>42</v>
      </c>
      <c r="B24" s="20" t="s">
        <v>66</v>
      </c>
      <c r="C24" s="6">
        <v>11</v>
      </c>
      <c r="D24" s="6">
        <f t="shared" si="0"/>
        <v>12</v>
      </c>
      <c r="E24" s="18">
        <f t="shared" si="1"/>
        <v>1</v>
      </c>
      <c r="F24" s="6">
        <v>0</v>
      </c>
      <c r="G24" s="6"/>
      <c r="H24" s="18">
        <f t="shared" si="2"/>
        <v>0</v>
      </c>
      <c r="I24" s="6">
        <v>11</v>
      </c>
      <c r="J24" s="6">
        <v>12</v>
      </c>
      <c r="K24" s="18">
        <f t="shared" si="3"/>
        <v>1</v>
      </c>
      <c r="L24" s="6">
        <v>0</v>
      </c>
      <c r="M24" s="6"/>
      <c r="N24" s="18">
        <f t="shared" si="4"/>
        <v>0</v>
      </c>
      <c r="O24" s="6">
        <v>0</v>
      </c>
      <c r="P24" s="6"/>
      <c r="Q24" s="18">
        <f t="shared" si="5"/>
        <v>0</v>
      </c>
      <c r="R24" s="6">
        <v>0</v>
      </c>
      <c r="S24" s="6"/>
      <c r="T24" s="18">
        <f t="shared" si="6"/>
        <v>0</v>
      </c>
      <c r="U24" s="6">
        <v>0</v>
      </c>
      <c r="V24" s="6"/>
      <c r="W24" s="18">
        <f t="shared" si="7"/>
        <v>0</v>
      </c>
    </row>
    <row r="25" spans="1:23">
      <c r="A25" s="4" t="s">
        <v>193</v>
      </c>
      <c r="B25" s="20" t="s">
        <v>88</v>
      </c>
      <c r="C25" s="6">
        <v>21</v>
      </c>
      <c r="D25" s="6">
        <f t="shared" si="0"/>
        <v>21</v>
      </c>
      <c r="E25" s="18">
        <f t="shared" si="1"/>
        <v>0</v>
      </c>
      <c r="F25" s="6">
        <v>21</v>
      </c>
      <c r="G25" s="6">
        <v>21</v>
      </c>
      <c r="H25" s="18">
        <f t="shared" si="2"/>
        <v>0</v>
      </c>
      <c r="I25" s="6">
        <v>0</v>
      </c>
      <c r="J25" s="6"/>
      <c r="K25" s="18">
        <f t="shared" si="3"/>
        <v>0</v>
      </c>
      <c r="L25" s="6">
        <v>0</v>
      </c>
      <c r="M25" s="6"/>
      <c r="N25" s="18">
        <f t="shared" si="4"/>
        <v>0</v>
      </c>
      <c r="O25" s="6">
        <v>0</v>
      </c>
      <c r="P25" s="6"/>
      <c r="Q25" s="18">
        <f t="shared" si="5"/>
        <v>0</v>
      </c>
      <c r="R25" s="6">
        <v>0</v>
      </c>
      <c r="S25" s="6"/>
      <c r="T25" s="18">
        <f t="shared" si="6"/>
        <v>0</v>
      </c>
      <c r="U25" s="6">
        <v>0</v>
      </c>
      <c r="V25" s="6"/>
      <c r="W25" s="18">
        <f t="shared" si="7"/>
        <v>0</v>
      </c>
    </row>
    <row r="26" spans="1:23">
      <c r="A26" s="47" t="s">
        <v>9</v>
      </c>
      <c r="B26" s="48"/>
      <c r="C26" s="10">
        <v>10</v>
      </c>
      <c r="D26" s="10">
        <f>G26+J26+M26+P26+S26+V26</f>
        <v>10</v>
      </c>
      <c r="E26" s="10">
        <f>D26-C26</f>
        <v>0</v>
      </c>
      <c r="F26" s="10">
        <v>0</v>
      </c>
      <c r="G26" s="10"/>
      <c r="H26" s="10">
        <f>G26-F26</f>
        <v>0</v>
      </c>
      <c r="I26" s="10">
        <v>0</v>
      </c>
      <c r="J26" s="10"/>
      <c r="K26" s="10">
        <f>J26-I26</f>
        <v>0</v>
      </c>
      <c r="L26" s="10">
        <v>0</v>
      </c>
      <c r="M26" s="10"/>
      <c r="N26" s="10">
        <f>M26-L26</f>
        <v>0</v>
      </c>
      <c r="O26" s="10">
        <v>10</v>
      </c>
      <c r="P26" s="10">
        <f>SUM(P27)</f>
        <v>10</v>
      </c>
      <c r="Q26" s="10">
        <f>P26-O26</f>
        <v>0</v>
      </c>
      <c r="R26" s="10">
        <v>0</v>
      </c>
      <c r="S26" s="10"/>
      <c r="T26" s="10">
        <f>S26-R26</f>
        <v>0</v>
      </c>
      <c r="U26" s="10">
        <v>0</v>
      </c>
      <c r="V26" s="10"/>
      <c r="W26" s="10">
        <f>V26-U26</f>
        <v>0</v>
      </c>
    </row>
    <row r="27" spans="1:23">
      <c r="A27" s="22" t="s">
        <v>197</v>
      </c>
      <c r="B27" s="22" t="s">
        <v>97</v>
      </c>
      <c r="C27" s="6">
        <v>10</v>
      </c>
      <c r="D27" s="6">
        <f t="shared" si="0"/>
        <v>10</v>
      </c>
      <c r="E27" s="18">
        <f t="shared" si="1"/>
        <v>0</v>
      </c>
      <c r="F27" s="6">
        <v>0</v>
      </c>
      <c r="G27" s="6"/>
      <c r="H27" s="18">
        <f t="shared" si="2"/>
        <v>0</v>
      </c>
      <c r="I27" s="6">
        <v>0</v>
      </c>
      <c r="J27" s="6"/>
      <c r="K27" s="18">
        <f t="shared" si="3"/>
        <v>0</v>
      </c>
      <c r="L27" s="6">
        <v>0</v>
      </c>
      <c r="M27" s="6"/>
      <c r="N27" s="18">
        <f t="shared" si="4"/>
        <v>0</v>
      </c>
      <c r="O27" s="6">
        <v>10</v>
      </c>
      <c r="P27" s="6">
        <v>10</v>
      </c>
      <c r="Q27" s="18">
        <f t="shared" si="5"/>
        <v>0</v>
      </c>
      <c r="R27" s="6">
        <v>0</v>
      </c>
      <c r="S27" s="6"/>
      <c r="T27" s="18">
        <f t="shared" si="6"/>
        <v>0</v>
      </c>
      <c r="U27" s="6">
        <v>0</v>
      </c>
      <c r="V27" s="6"/>
      <c r="W27" s="18">
        <f t="shared" si="7"/>
        <v>0</v>
      </c>
    </row>
    <row r="28" spans="1:23">
      <c r="A28" s="47" t="s">
        <v>115</v>
      </c>
      <c r="B28" s="48"/>
      <c r="C28" s="10">
        <v>44</v>
      </c>
      <c r="D28" s="10">
        <f>G28+J28+M28+P28+S28+V28</f>
        <v>48</v>
      </c>
      <c r="E28" s="10">
        <f>D28-C28</f>
        <v>4</v>
      </c>
      <c r="F28" s="10">
        <v>13</v>
      </c>
      <c r="G28" s="10">
        <f>SUM(G29:G32)</f>
        <v>13</v>
      </c>
      <c r="H28" s="10">
        <f>G28-F28</f>
        <v>0</v>
      </c>
      <c r="I28" s="10">
        <v>5</v>
      </c>
      <c r="J28" s="10">
        <f>SUM(J29:J32)</f>
        <v>5</v>
      </c>
      <c r="K28" s="10">
        <f>J28-I28</f>
        <v>0</v>
      </c>
      <c r="L28" s="10">
        <v>0</v>
      </c>
      <c r="M28" s="10"/>
      <c r="N28" s="10">
        <f>M28-L28</f>
        <v>0</v>
      </c>
      <c r="O28" s="10">
        <v>7</v>
      </c>
      <c r="P28" s="10">
        <f>SUM(P29:P32)</f>
        <v>10</v>
      </c>
      <c r="Q28" s="10">
        <f>P28-O28</f>
        <v>3</v>
      </c>
      <c r="R28" s="10">
        <v>19</v>
      </c>
      <c r="S28" s="10">
        <f>SUM(S29:S32)</f>
        <v>20</v>
      </c>
      <c r="T28" s="10">
        <f>S28-R28</f>
        <v>1</v>
      </c>
      <c r="U28" s="10">
        <v>0</v>
      </c>
      <c r="V28" s="10"/>
      <c r="W28" s="10">
        <f>V28-U28</f>
        <v>0</v>
      </c>
    </row>
    <row r="29" spans="1:23">
      <c r="A29" s="4" t="s">
        <v>103</v>
      </c>
      <c r="B29" s="21" t="s">
        <v>49</v>
      </c>
      <c r="C29" s="6">
        <v>19</v>
      </c>
      <c r="D29" s="6">
        <f t="shared" si="0"/>
        <v>20</v>
      </c>
      <c r="E29" s="18">
        <f t="shared" si="1"/>
        <v>1</v>
      </c>
      <c r="F29" s="6">
        <v>0</v>
      </c>
      <c r="G29" s="6"/>
      <c r="H29" s="18">
        <f t="shared" si="2"/>
        <v>0</v>
      </c>
      <c r="I29" s="6">
        <v>0</v>
      </c>
      <c r="J29" s="6"/>
      <c r="K29" s="18">
        <f t="shared" si="3"/>
        <v>0</v>
      </c>
      <c r="L29" s="6">
        <v>0</v>
      </c>
      <c r="M29" s="6"/>
      <c r="N29" s="18">
        <f t="shared" si="4"/>
        <v>0</v>
      </c>
      <c r="O29" s="6">
        <v>0</v>
      </c>
      <c r="P29" s="6"/>
      <c r="Q29" s="18">
        <f t="shared" si="5"/>
        <v>0</v>
      </c>
      <c r="R29" s="6">
        <v>19</v>
      </c>
      <c r="S29" s="6">
        <v>20</v>
      </c>
      <c r="T29" s="18">
        <f t="shared" si="6"/>
        <v>1</v>
      </c>
      <c r="U29" s="6">
        <v>0</v>
      </c>
      <c r="V29" s="6"/>
      <c r="W29" s="18">
        <f t="shared" si="7"/>
        <v>0</v>
      </c>
    </row>
    <row r="30" spans="1:23">
      <c r="A30" s="4" t="s">
        <v>140</v>
      </c>
      <c r="B30" s="21" t="s">
        <v>106</v>
      </c>
      <c r="C30" s="6">
        <v>7</v>
      </c>
      <c r="D30" s="6">
        <f t="shared" si="0"/>
        <v>10</v>
      </c>
      <c r="E30" s="18">
        <f t="shared" si="1"/>
        <v>3</v>
      </c>
      <c r="F30" s="6">
        <v>0</v>
      </c>
      <c r="G30" s="6"/>
      <c r="H30" s="18">
        <f t="shared" si="2"/>
        <v>0</v>
      </c>
      <c r="I30" s="6">
        <v>0</v>
      </c>
      <c r="J30" s="6"/>
      <c r="K30" s="18">
        <f t="shared" si="3"/>
        <v>0</v>
      </c>
      <c r="L30" s="6">
        <v>0</v>
      </c>
      <c r="M30" s="6"/>
      <c r="N30" s="18">
        <f t="shared" si="4"/>
        <v>0</v>
      </c>
      <c r="O30" s="6">
        <v>7</v>
      </c>
      <c r="P30" s="6">
        <v>10</v>
      </c>
      <c r="Q30" s="18">
        <f t="shared" si="5"/>
        <v>3</v>
      </c>
      <c r="R30" s="6">
        <v>0</v>
      </c>
      <c r="S30" s="6"/>
      <c r="T30" s="18">
        <f t="shared" si="6"/>
        <v>0</v>
      </c>
      <c r="U30" s="6">
        <v>0</v>
      </c>
      <c r="V30" s="6"/>
      <c r="W30" s="18">
        <f t="shared" si="7"/>
        <v>0</v>
      </c>
    </row>
    <row r="31" spans="1:23">
      <c r="A31" s="4" t="s">
        <v>194</v>
      </c>
      <c r="B31" s="20" t="s">
        <v>195</v>
      </c>
      <c r="C31" s="6">
        <v>5</v>
      </c>
      <c r="D31" s="6">
        <f t="shared" si="0"/>
        <v>5</v>
      </c>
      <c r="E31" s="18">
        <f t="shared" si="1"/>
        <v>0</v>
      </c>
      <c r="F31" s="6">
        <v>5</v>
      </c>
      <c r="G31" s="6">
        <v>5</v>
      </c>
      <c r="H31" s="18">
        <f t="shared" si="2"/>
        <v>0</v>
      </c>
      <c r="I31" s="6">
        <v>0</v>
      </c>
      <c r="J31" s="6"/>
      <c r="K31" s="18">
        <f t="shared" si="3"/>
        <v>0</v>
      </c>
      <c r="L31" s="6">
        <v>0</v>
      </c>
      <c r="M31" s="6"/>
      <c r="N31" s="18">
        <f t="shared" si="4"/>
        <v>0</v>
      </c>
      <c r="O31" s="6">
        <v>0</v>
      </c>
      <c r="P31" s="6"/>
      <c r="Q31" s="18">
        <f t="shared" si="5"/>
        <v>0</v>
      </c>
      <c r="R31" s="6">
        <v>0</v>
      </c>
      <c r="S31" s="6"/>
      <c r="T31" s="18">
        <f t="shared" si="6"/>
        <v>0</v>
      </c>
      <c r="U31" s="6">
        <v>0</v>
      </c>
      <c r="V31" s="6"/>
      <c r="W31" s="18">
        <f t="shared" si="7"/>
        <v>0</v>
      </c>
    </row>
    <row r="32" spans="1:23">
      <c r="A32" s="4" t="s">
        <v>196</v>
      </c>
      <c r="B32" s="20" t="s">
        <v>195</v>
      </c>
      <c r="C32" s="6">
        <v>13</v>
      </c>
      <c r="D32" s="6">
        <f t="shared" si="0"/>
        <v>13</v>
      </c>
      <c r="E32" s="18">
        <f t="shared" si="1"/>
        <v>0</v>
      </c>
      <c r="F32" s="6">
        <v>8</v>
      </c>
      <c r="G32" s="6">
        <v>8</v>
      </c>
      <c r="H32" s="18">
        <f t="shared" si="2"/>
        <v>0</v>
      </c>
      <c r="I32" s="6">
        <v>5</v>
      </c>
      <c r="J32" s="6">
        <v>5</v>
      </c>
      <c r="K32" s="18">
        <f t="shared" si="3"/>
        <v>0</v>
      </c>
      <c r="L32" s="6">
        <v>0</v>
      </c>
      <c r="M32" s="6"/>
      <c r="N32" s="18">
        <f t="shared" si="4"/>
        <v>0</v>
      </c>
      <c r="O32" s="6">
        <v>0</v>
      </c>
      <c r="P32" s="6"/>
      <c r="Q32" s="18">
        <f t="shared" si="5"/>
        <v>0</v>
      </c>
      <c r="R32" s="6">
        <v>0</v>
      </c>
      <c r="S32" s="6"/>
      <c r="T32" s="18">
        <f t="shared" si="6"/>
        <v>0</v>
      </c>
      <c r="U32" s="6">
        <v>0</v>
      </c>
      <c r="V32" s="6"/>
      <c r="W32" s="18">
        <f t="shared" si="7"/>
        <v>0</v>
      </c>
    </row>
    <row r="33" spans="1:23">
      <c r="A33" s="47" t="s">
        <v>11</v>
      </c>
      <c r="B33" s="48"/>
      <c r="C33" s="10">
        <v>305</v>
      </c>
      <c r="D33" s="10">
        <f>G33+J33+M33+P33+S33+V33</f>
        <v>331</v>
      </c>
      <c r="E33" s="10">
        <f>D33-C33</f>
        <v>26</v>
      </c>
      <c r="F33" s="10">
        <v>101</v>
      </c>
      <c r="G33" s="10">
        <f>SUM(G34:G36)</f>
        <v>100</v>
      </c>
      <c r="H33" s="10">
        <f>G33-F33</f>
        <v>-1</v>
      </c>
      <c r="I33" s="10">
        <v>95</v>
      </c>
      <c r="J33" s="10">
        <f>SUM(J34:J36)</f>
        <v>92</v>
      </c>
      <c r="K33" s="10">
        <f>J33-I33</f>
        <v>-3</v>
      </c>
      <c r="L33" s="10">
        <v>60</v>
      </c>
      <c r="M33" s="10">
        <f>SUM(M34:M36)</f>
        <v>58</v>
      </c>
      <c r="N33" s="10">
        <f>M33-L33</f>
        <v>-2</v>
      </c>
      <c r="O33" s="10">
        <v>39</v>
      </c>
      <c r="P33" s="10">
        <f>SUM(P34:P36)</f>
        <v>71</v>
      </c>
      <c r="Q33" s="10">
        <f>P33-O33</f>
        <v>32</v>
      </c>
      <c r="R33" s="10">
        <v>10</v>
      </c>
      <c r="S33" s="10">
        <f>SUM(S34:S36)</f>
        <v>10</v>
      </c>
      <c r="T33" s="10">
        <f>S33-R33</f>
        <v>0</v>
      </c>
      <c r="U33" s="10">
        <v>0</v>
      </c>
      <c r="V33" s="10"/>
      <c r="W33" s="10">
        <f>V33-U33</f>
        <v>0</v>
      </c>
    </row>
    <row r="34" spans="1:23">
      <c r="A34" s="4" t="s">
        <v>65</v>
      </c>
      <c r="B34" s="21" t="s">
        <v>41</v>
      </c>
      <c r="C34" s="6">
        <v>200</v>
      </c>
      <c r="D34" s="6">
        <f t="shared" si="0"/>
        <v>226</v>
      </c>
      <c r="E34" s="18">
        <f t="shared" si="1"/>
        <v>26</v>
      </c>
      <c r="F34" s="6">
        <v>51</v>
      </c>
      <c r="G34" s="6">
        <v>50</v>
      </c>
      <c r="H34" s="18">
        <f t="shared" si="2"/>
        <v>-1</v>
      </c>
      <c r="I34" s="6">
        <v>50</v>
      </c>
      <c r="J34" s="6">
        <v>47</v>
      </c>
      <c r="K34" s="18">
        <f t="shared" si="3"/>
        <v>-3</v>
      </c>
      <c r="L34" s="6">
        <v>59</v>
      </c>
      <c r="M34" s="6">
        <v>58</v>
      </c>
      <c r="N34" s="18">
        <f t="shared" si="4"/>
        <v>-1</v>
      </c>
      <c r="O34" s="6">
        <v>37</v>
      </c>
      <c r="P34" s="6">
        <v>71</v>
      </c>
      <c r="Q34" s="18">
        <f t="shared" si="5"/>
        <v>34</v>
      </c>
      <c r="R34" s="6">
        <v>3</v>
      </c>
      <c r="S34" s="6"/>
      <c r="T34" s="18">
        <f t="shared" si="6"/>
        <v>-3</v>
      </c>
      <c r="U34" s="6">
        <v>0</v>
      </c>
      <c r="V34" s="6"/>
      <c r="W34" s="18">
        <f t="shared" si="7"/>
        <v>0</v>
      </c>
    </row>
    <row r="35" spans="1:23">
      <c r="A35" s="4" t="s">
        <v>198</v>
      </c>
      <c r="B35" s="21" t="s">
        <v>132</v>
      </c>
      <c r="C35" s="6">
        <v>57</v>
      </c>
      <c r="D35" s="6">
        <f t="shared" si="0"/>
        <v>57</v>
      </c>
      <c r="E35" s="18">
        <f t="shared" si="1"/>
        <v>0</v>
      </c>
      <c r="F35" s="6">
        <v>30</v>
      </c>
      <c r="G35" s="6">
        <v>30</v>
      </c>
      <c r="H35" s="18">
        <f t="shared" si="2"/>
        <v>0</v>
      </c>
      <c r="I35" s="6">
        <v>27</v>
      </c>
      <c r="J35" s="6">
        <v>27</v>
      </c>
      <c r="K35" s="18">
        <f t="shared" si="3"/>
        <v>0</v>
      </c>
      <c r="L35" s="6">
        <v>0</v>
      </c>
      <c r="M35" s="6"/>
      <c r="N35" s="18">
        <f t="shared" si="4"/>
        <v>0</v>
      </c>
      <c r="O35" s="6">
        <v>0</v>
      </c>
      <c r="P35" s="6"/>
      <c r="Q35" s="18">
        <f t="shared" si="5"/>
        <v>0</v>
      </c>
      <c r="R35" s="6">
        <v>0</v>
      </c>
      <c r="S35" s="6"/>
      <c r="T35" s="18">
        <f t="shared" si="6"/>
        <v>0</v>
      </c>
      <c r="U35" s="6">
        <v>0</v>
      </c>
      <c r="V35" s="6"/>
      <c r="W35" s="18">
        <f t="shared" si="7"/>
        <v>0</v>
      </c>
    </row>
    <row r="36" spans="1:23">
      <c r="A36" s="4" t="s">
        <v>25</v>
      </c>
      <c r="B36" s="21" t="s">
        <v>130</v>
      </c>
      <c r="C36" s="6">
        <v>48</v>
      </c>
      <c r="D36" s="6">
        <f t="shared" si="0"/>
        <v>48</v>
      </c>
      <c r="E36" s="18">
        <f t="shared" si="1"/>
        <v>0</v>
      </c>
      <c r="F36" s="6">
        <v>20</v>
      </c>
      <c r="G36" s="6">
        <v>20</v>
      </c>
      <c r="H36" s="18">
        <f t="shared" si="2"/>
        <v>0</v>
      </c>
      <c r="I36" s="6">
        <v>18</v>
      </c>
      <c r="J36" s="6">
        <v>18</v>
      </c>
      <c r="K36" s="18">
        <f t="shared" si="3"/>
        <v>0</v>
      </c>
      <c r="L36" s="6">
        <v>1</v>
      </c>
      <c r="M36" s="6"/>
      <c r="N36" s="18">
        <f t="shared" si="4"/>
        <v>-1</v>
      </c>
      <c r="O36" s="6">
        <v>2</v>
      </c>
      <c r="P36" s="6"/>
      <c r="Q36" s="18">
        <f t="shared" si="5"/>
        <v>-2</v>
      </c>
      <c r="R36" s="6">
        <v>7</v>
      </c>
      <c r="S36" s="6">
        <v>10</v>
      </c>
      <c r="T36" s="18">
        <f t="shared" si="6"/>
        <v>3</v>
      </c>
      <c r="U36" s="6">
        <v>0</v>
      </c>
      <c r="V36" s="6"/>
      <c r="W36" s="18">
        <f t="shared" si="7"/>
        <v>0</v>
      </c>
    </row>
    <row r="37" spans="1:23">
      <c r="A37" s="50" t="s">
        <v>12</v>
      </c>
      <c r="B37" s="51"/>
      <c r="C37" s="10">
        <v>21</v>
      </c>
      <c r="D37" s="10">
        <f>G37+J37+M37+P37+S37+V37</f>
        <v>21</v>
      </c>
      <c r="E37" s="10">
        <f>D37-C37</f>
        <v>0</v>
      </c>
      <c r="F37" s="10">
        <v>21</v>
      </c>
      <c r="G37" s="10">
        <f>SUM(G38:G39)</f>
        <v>21</v>
      </c>
      <c r="H37" s="10">
        <f>G37-F37</f>
        <v>0</v>
      </c>
      <c r="I37" s="10">
        <v>0</v>
      </c>
      <c r="J37" s="10"/>
      <c r="K37" s="10">
        <f>J37-I37</f>
        <v>0</v>
      </c>
      <c r="L37" s="10">
        <v>0</v>
      </c>
      <c r="M37" s="10"/>
      <c r="N37" s="10">
        <f>M37-L37</f>
        <v>0</v>
      </c>
      <c r="O37" s="10">
        <v>0</v>
      </c>
      <c r="P37" s="10"/>
      <c r="Q37" s="10">
        <f>P37-O37</f>
        <v>0</v>
      </c>
      <c r="R37" s="10">
        <v>0</v>
      </c>
      <c r="S37" s="10"/>
      <c r="T37" s="10">
        <f>S37-R37</f>
        <v>0</v>
      </c>
      <c r="U37" s="10">
        <v>0</v>
      </c>
      <c r="V37" s="10"/>
      <c r="W37" s="10">
        <f>V37-U37</f>
        <v>0</v>
      </c>
    </row>
    <row r="38" spans="1:23">
      <c r="A38" s="4" t="s">
        <v>199</v>
      </c>
      <c r="B38" s="20" t="s">
        <v>137</v>
      </c>
      <c r="C38" s="6">
        <v>16</v>
      </c>
      <c r="D38" s="6">
        <f t="shared" si="0"/>
        <v>16</v>
      </c>
      <c r="E38" s="18">
        <f t="shared" si="1"/>
        <v>0</v>
      </c>
      <c r="F38" s="6">
        <v>16</v>
      </c>
      <c r="G38" s="6">
        <v>16</v>
      </c>
      <c r="H38" s="18">
        <f t="shared" si="2"/>
        <v>0</v>
      </c>
      <c r="I38" s="6">
        <v>0</v>
      </c>
      <c r="J38" s="6"/>
      <c r="K38" s="18">
        <f t="shared" si="3"/>
        <v>0</v>
      </c>
      <c r="L38" s="6">
        <v>0</v>
      </c>
      <c r="M38" s="6"/>
      <c r="N38" s="18">
        <f t="shared" si="4"/>
        <v>0</v>
      </c>
      <c r="O38" s="6">
        <v>0</v>
      </c>
      <c r="P38" s="6"/>
      <c r="Q38" s="18">
        <f t="shared" si="5"/>
        <v>0</v>
      </c>
      <c r="R38" s="6">
        <v>0</v>
      </c>
      <c r="S38" s="6"/>
      <c r="T38" s="18">
        <f t="shared" si="6"/>
        <v>0</v>
      </c>
      <c r="U38" s="6">
        <v>0</v>
      </c>
      <c r="V38" s="6"/>
      <c r="W38" s="18">
        <f t="shared" si="7"/>
        <v>0</v>
      </c>
    </row>
    <row r="39" spans="1:23">
      <c r="A39" s="4" t="s">
        <v>56</v>
      </c>
      <c r="B39" s="20" t="s">
        <v>106</v>
      </c>
      <c r="C39" s="6">
        <v>5</v>
      </c>
      <c r="D39" s="6">
        <f t="shared" si="0"/>
        <v>5</v>
      </c>
      <c r="E39" s="18">
        <f t="shared" si="1"/>
        <v>0</v>
      </c>
      <c r="F39" s="6">
        <v>5</v>
      </c>
      <c r="G39" s="6">
        <v>5</v>
      </c>
      <c r="H39" s="18">
        <f t="shared" si="2"/>
        <v>0</v>
      </c>
      <c r="I39" s="6">
        <v>0</v>
      </c>
      <c r="J39" s="6"/>
      <c r="K39" s="18">
        <f t="shared" si="3"/>
        <v>0</v>
      </c>
      <c r="L39" s="6">
        <v>0</v>
      </c>
      <c r="M39" s="6"/>
      <c r="N39" s="18">
        <f t="shared" si="4"/>
        <v>0</v>
      </c>
      <c r="O39" s="6">
        <v>0</v>
      </c>
      <c r="P39" s="6"/>
      <c r="Q39" s="18">
        <f t="shared" si="5"/>
        <v>0</v>
      </c>
      <c r="R39" s="6">
        <v>0</v>
      </c>
      <c r="S39" s="6"/>
      <c r="T39" s="18">
        <f t="shared" si="6"/>
        <v>0</v>
      </c>
      <c r="U39" s="6">
        <v>0</v>
      </c>
      <c r="V39" s="6"/>
      <c r="W39" s="18">
        <f t="shared" si="7"/>
        <v>0</v>
      </c>
    </row>
    <row r="40" spans="1:23">
      <c r="A40" s="37" t="s">
        <v>13</v>
      </c>
      <c r="B40" s="38"/>
      <c r="C40" s="10">
        <v>64</v>
      </c>
      <c r="D40" s="10">
        <f>G40+J40+M40+P40+S40+V40</f>
        <v>66</v>
      </c>
      <c r="E40" s="10">
        <f>D40-C40</f>
        <v>2</v>
      </c>
      <c r="F40" s="10">
        <v>10</v>
      </c>
      <c r="G40" s="10">
        <f>SUM(G41:G44)</f>
        <v>10</v>
      </c>
      <c r="H40" s="10">
        <f>G40-F40</f>
        <v>0</v>
      </c>
      <c r="I40" s="10">
        <v>54</v>
      </c>
      <c r="J40" s="10">
        <f>SUM(J41:J44)</f>
        <v>56</v>
      </c>
      <c r="K40" s="10">
        <f>J40-I40</f>
        <v>2</v>
      </c>
      <c r="L40" s="10">
        <v>0</v>
      </c>
      <c r="M40" s="10"/>
      <c r="N40" s="10">
        <f>M40-L40</f>
        <v>0</v>
      </c>
      <c r="O40" s="10">
        <v>0</v>
      </c>
      <c r="P40" s="10"/>
      <c r="Q40" s="10">
        <f>P40-O40</f>
        <v>0</v>
      </c>
      <c r="R40" s="10">
        <v>0</v>
      </c>
      <c r="S40" s="10"/>
      <c r="T40" s="10">
        <f>S40-R40</f>
        <v>0</v>
      </c>
      <c r="U40" s="10">
        <v>0</v>
      </c>
      <c r="V40" s="10"/>
      <c r="W40" s="10">
        <f>V40-U40</f>
        <v>0</v>
      </c>
    </row>
    <row r="41" spans="1:23">
      <c r="A41" s="4">
        <v>36961</v>
      </c>
      <c r="B41" s="21" t="s">
        <v>200</v>
      </c>
      <c r="C41" s="6">
        <v>20</v>
      </c>
      <c r="D41" s="6">
        <f t="shared" si="0"/>
        <v>20</v>
      </c>
      <c r="E41" s="18">
        <f t="shared" si="1"/>
        <v>0</v>
      </c>
      <c r="F41" s="6">
        <v>0</v>
      </c>
      <c r="G41" s="6"/>
      <c r="H41" s="18">
        <f t="shared" si="2"/>
        <v>0</v>
      </c>
      <c r="I41" s="6">
        <v>20</v>
      </c>
      <c r="J41" s="6">
        <v>20</v>
      </c>
      <c r="K41" s="18">
        <f t="shared" si="3"/>
        <v>0</v>
      </c>
      <c r="L41" s="6">
        <v>0</v>
      </c>
      <c r="M41" s="6"/>
      <c r="N41" s="18">
        <f t="shared" si="4"/>
        <v>0</v>
      </c>
      <c r="O41" s="6">
        <v>0</v>
      </c>
      <c r="P41" s="6"/>
      <c r="Q41" s="18">
        <f t="shared" si="5"/>
        <v>0</v>
      </c>
      <c r="R41" s="6">
        <v>0</v>
      </c>
      <c r="S41" s="6"/>
      <c r="T41" s="18">
        <f t="shared" si="6"/>
        <v>0</v>
      </c>
      <c r="U41" s="6">
        <v>0</v>
      </c>
      <c r="V41" s="6"/>
      <c r="W41" s="18">
        <f t="shared" si="7"/>
        <v>0</v>
      </c>
    </row>
    <row r="42" spans="1:23">
      <c r="A42" s="4">
        <v>36963</v>
      </c>
      <c r="B42" s="21" t="s">
        <v>146</v>
      </c>
      <c r="C42" s="6">
        <v>18</v>
      </c>
      <c r="D42" s="6">
        <f t="shared" si="0"/>
        <v>18</v>
      </c>
      <c r="E42" s="18">
        <f t="shared" si="1"/>
        <v>0</v>
      </c>
      <c r="F42" s="6">
        <v>0</v>
      </c>
      <c r="G42" s="6"/>
      <c r="H42" s="18">
        <f t="shared" si="2"/>
        <v>0</v>
      </c>
      <c r="I42" s="6">
        <v>18</v>
      </c>
      <c r="J42" s="6">
        <v>18</v>
      </c>
      <c r="K42" s="18">
        <f t="shared" si="3"/>
        <v>0</v>
      </c>
      <c r="L42" s="6">
        <v>0</v>
      </c>
      <c r="M42" s="6"/>
      <c r="N42" s="18">
        <f t="shared" si="4"/>
        <v>0</v>
      </c>
      <c r="O42" s="6">
        <v>0</v>
      </c>
      <c r="P42" s="6"/>
      <c r="Q42" s="18">
        <f t="shared" si="5"/>
        <v>0</v>
      </c>
      <c r="R42" s="6">
        <v>0</v>
      </c>
      <c r="S42" s="6"/>
      <c r="T42" s="18">
        <f t="shared" si="6"/>
        <v>0</v>
      </c>
      <c r="U42" s="6">
        <v>0</v>
      </c>
      <c r="V42" s="6"/>
      <c r="W42" s="18">
        <f t="shared" si="7"/>
        <v>0</v>
      </c>
    </row>
    <row r="43" spans="1:23">
      <c r="A43" s="4">
        <v>37328</v>
      </c>
      <c r="B43" s="21" t="s">
        <v>147</v>
      </c>
      <c r="C43" s="6">
        <v>17</v>
      </c>
      <c r="D43" s="6">
        <f t="shared" si="0"/>
        <v>18</v>
      </c>
      <c r="E43" s="18">
        <f t="shared" si="1"/>
        <v>1</v>
      </c>
      <c r="F43" s="6">
        <v>1</v>
      </c>
      <c r="G43" s="6"/>
      <c r="H43" s="18">
        <f t="shared" si="2"/>
        <v>-1</v>
      </c>
      <c r="I43" s="6">
        <v>16</v>
      </c>
      <c r="J43" s="6">
        <v>18</v>
      </c>
      <c r="K43" s="18">
        <f t="shared" si="3"/>
        <v>2</v>
      </c>
      <c r="L43" s="6">
        <v>0</v>
      </c>
      <c r="M43" s="6"/>
      <c r="N43" s="18">
        <f t="shared" si="4"/>
        <v>0</v>
      </c>
      <c r="O43" s="6">
        <v>0</v>
      </c>
      <c r="P43" s="6"/>
      <c r="Q43" s="18">
        <f t="shared" si="5"/>
        <v>0</v>
      </c>
      <c r="R43" s="6">
        <v>0</v>
      </c>
      <c r="S43" s="6"/>
      <c r="T43" s="18">
        <f t="shared" si="6"/>
        <v>0</v>
      </c>
      <c r="U43" s="6">
        <v>0</v>
      </c>
      <c r="V43" s="6"/>
      <c r="W43" s="18">
        <f t="shared" si="7"/>
        <v>0</v>
      </c>
    </row>
    <row r="44" spans="1:23">
      <c r="A44" s="4">
        <v>36965</v>
      </c>
      <c r="B44" s="20" t="s">
        <v>201</v>
      </c>
      <c r="C44" s="6">
        <v>9</v>
      </c>
      <c r="D44" s="6">
        <f t="shared" si="0"/>
        <v>10</v>
      </c>
      <c r="E44" s="18">
        <f t="shared" si="1"/>
        <v>1</v>
      </c>
      <c r="F44" s="6">
        <v>9</v>
      </c>
      <c r="G44" s="6">
        <v>10</v>
      </c>
      <c r="H44" s="18">
        <f t="shared" si="2"/>
        <v>1</v>
      </c>
      <c r="I44" s="6">
        <v>0</v>
      </c>
      <c r="J44" s="6"/>
      <c r="K44" s="18">
        <f t="shared" si="3"/>
        <v>0</v>
      </c>
      <c r="L44" s="6">
        <v>0</v>
      </c>
      <c r="M44" s="6"/>
      <c r="N44" s="18">
        <f t="shared" si="4"/>
        <v>0</v>
      </c>
      <c r="O44" s="6">
        <v>0</v>
      </c>
      <c r="P44" s="6"/>
      <c r="Q44" s="18">
        <f t="shared" si="5"/>
        <v>0</v>
      </c>
      <c r="R44" s="6">
        <v>0</v>
      </c>
      <c r="S44" s="6"/>
      <c r="T44" s="18">
        <f t="shared" si="6"/>
        <v>0</v>
      </c>
      <c r="U44" s="6">
        <v>0</v>
      </c>
      <c r="V44" s="6"/>
      <c r="W44" s="18">
        <f t="shared" si="7"/>
        <v>0</v>
      </c>
    </row>
    <row r="45" spans="1:23">
      <c r="A45" s="37" t="s">
        <v>14</v>
      </c>
      <c r="B45" s="38"/>
      <c r="C45" s="10">
        <v>8</v>
      </c>
      <c r="D45" s="10">
        <f>G45+J45+M45+P45+S45+V45</f>
        <v>0</v>
      </c>
      <c r="E45" s="10">
        <f>D45-C45</f>
        <v>-8</v>
      </c>
      <c r="F45" s="10">
        <v>0</v>
      </c>
      <c r="G45" s="10"/>
      <c r="H45" s="10">
        <f>G45-F45</f>
        <v>0</v>
      </c>
      <c r="I45" s="10">
        <v>0</v>
      </c>
      <c r="J45" s="10"/>
      <c r="K45" s="10">
        <f>J45-I45</f>
        <v>0</v>
      </c>
      <c r="L45" s="10">
        <v>0</v>
      </c>
      <c r="M45" s="10"/>
      <c r="N45" s="10">
        <f>M45-L45</f>
        <v>0</v>
      </c>
      <c r="O45" s="10">
        <v>8</v>
      </c>
      <c r="P45" s="10"/>
      <c r="Q45" s="10">
        <f>P45-O45</f>
        <v>-8</v>
      </c>
      <c r="R45" s="10">
        <v>0</v>
      </c>
      <c r="S45" s="10"/>
      <c r="T45" s="10">
        <f>S45-R45</f>
        <v>0</v>
      </c>
      <c r="U45" s="10">
        <v>0</v>
      </c>
      <c r="V45" s="10"/>
      <c r="W45" s="10">
        <f>V45-U45</f>
        <v>0</v>
      </c>
    </row>
    <row r="46" spans="1:23">
      <c r="A46" s="22" t="s">
        <v>202</v>
      </c>
      <c r="B46" s="22" t="s">
        <v>160</v>
      </c>
      <c r="C46" s="6">
        <v>8</v>
      </c>
      <c r="D46" s="6">
        <f t="shared" si="0"/>
        <v>0</v>
      </c>
      <c r="E46" s="18">
        <f t="shared" si="1"/>
        <v>-8</v>
      </c>
      <c r="F46" s="6">
        <v>0</v>
      </c>
      <c r="G46" s="6"/>
      <c r="H46" s="18">
        <f t="shared" si="2"/>
        <v>0</v>
      </c>
      <c r="I46" s="6">
        <v>0</v>
      </c>
      <c r="J46" s="6"/>
      <c r="K46" s="18">
        <f t="shared" si="3"/>
        <v>0</v>
      </c>
      <c r="L46" s="6">
        <v>0</v>
      </c>
      <c r="M46" s="6"/>
      <c r="N46" s="18">
        <f t="shared" si="4"/>
        <v>0</v>
      </c>
      <c r="O46" s="6">
        <v>8</v>
      </c>
      <c r="P46" s="6"/>
      <c r="Q46" s="18">
        <f t="shared" si="5"/>
        <v>-8</v>
      </c>
      <c r="R46" s="6">
        <v>0</v>
      </c>
      <c r="S46" s="6"/>
      <c r="T46" s="18">
        <f t="shared" si="6"/>
        <v>0</v>
      </c>
      <c r="U46" s="6">
        <v>0</v>
      </c>
      <c r="V46" s="6"/>
      <c r="W46" s="18">
        <f t="shared" si="7"/>
        <v>0</v>
      </c>
    </row>
    <row r="47" spans="1:23">
      <c r="A47" s="52" t="s">
        <v>16</v>
      </c>
      <c r="B47" s="53"/>
      <c r="C47" s="10">
        <f>SUM(C45+C40+C37+C33+C28+C26+C23+C20+C17+C13+C11+C9+C4)</f>
        <v>820</v>
      </c>
      <c r="D47" s="10">
        <f>SUM(D45+D40+D37+D33+D28+D26+D23+D20+D17+D13+D11+D9+D4)</f>
        <v>876</v>
      </c>
      <c r="E47" s="10">
        <f>D47-C47</f>
        <v>56</v>
      </c>
      <c r="F47" s="10">
        <f>SUM(F45+F40+F37+F33+F28+F26+F23+F20+F17+F13+F11+F9+F4)</f>
        <v>319</v>
      </c>
      <c r="G47" s="10">
        <f>SUM(G45+G40+G37+G33+G28+G26+G23+G20+G17+G13+G11+G9+G4)</f>
        <v>319</v>
      </c>
      <c r="H47" s="10">
        <f>G47-F47</f>
        <v>0</v>
      </c>
      <c r="I47" s="10">
        <f>SUM(I45+I40+I37+I33+I28+I26+I23+I20+I17+I13+I11+I9+I4)</f>
        <v>272</v>
      </c>
      <c r="J47" s="10">
        <f>SUM(J45+J40+J37+J33+J28+J26+J23+J20+J17+J13+J11+J9+J4)</f>
        <v>280</v>
      </c>
      <c r="K47" s="10">
        <f>J47-I47</f>
        <v>8</v>
      </c>
      <c r="L47" s="10">
        <f>SUM(L45+L40+L37+L33+L28+L26+L23+L20+L17+L13+L11+L9+L4)</f>
        <v>86</v>
      </c>
      <c r="M47" s="10">
        <f>SUM(M45+M40+M37+M33+M28+M26+M23+M20+M17+M13+M11+M9+M4)</f>
        <v>83</v>
      </c>
      <c r="N47" s="10">
        <f>M47-L47</f>
        <v>-3</v>
      </c>
      <c r="O47" s="10">
        <f>SUM(O45+O40+O37+O33+O28+O26+O23+O20+O17+O13+O11+O9+O4)</f>
        <v>81</v>
      </c>
      <c r="P47" s="10">
        <f>SUM(P45+P40+P37+P33+P28+P26+P23+P20+P17+P13+P11+P9+P4)</f>
        <v>116</v>
      </c>
      <c r="Q47" s="10">
        <f>P47-O47</f>
        <v>35</v>
      </c>
      <c r="R47" s="10">
        <f>SUM(R45+R40+R37+R33+R28+R26+R23+R20+R17+R13+R11+R9+R4)</f>
        <v>42</v>
      </c>
      <c r="S47" s="10">
        <f>SUM(S45+S40+S37+S33+S28+S26+S23+S20+S17+S13+S11+S9+S4)</f>
        <v>55</v>
      </c>
      <c r="T47" s="10">
        <f>S47-R47</f>
        <v>13</v>
      </c>
      <c r="U47" s="10">
        <f>SUM(U45+U40+U37+U33+U28+U26+U23+U20+U17+U13+U11+U9+U4)</f>
        <v>20</v>
      </c>
      <c r="V47" s="10">
        <f>SUM(V45+V40+V37+V33+V28+V26+V23+V20+V17+V13+V11+V9+V4)</f>
        <v>23</v>
      </c>
      <c r="W47" s="10">
        <f>V47-U47</f>
        <v>3</v>
      </c>
    </row>
  </sheetData>
  <mergeCells count="24">
    <mergeCell ref="A45:B45"/>
    <mergeCell ref="A47:B47"/>
    <mergeCell ref="A23:B23"/>
    <mergeCell ref="A26:B26"/>
    <mergeCell ref="A28:B28"/>
    <mergeCell ref="A33:B33"/>
    <mergeCell ref="A37:B37"/>
    <mergeCell ref="A40:B40"/>
    <mergeCell ref="A20:B20"/>
    <mergeCell ref="U2:W2"/>
    <mergeCell ref="A1:W1"/>
    <mergeCell ref="C2:E2"/>
    <mergeCell ref="F2:H2"/>
    <mergeCell ref="I2:K2"/>
    <mergeCell ref="L2:N2"/>
    <mergeCell ref="O2:Q2"/>
    <mergeCell ref="R2:T2"/>
    <mergeCell ref="A2:A3"/>
    <mergeCell ref="B2:B3"/>
    <mergeCell ref="A4:B4"/>
    <mergeCell ref="A9:B9"/>
    <mergeCell ref="A11:B11"/>
    <mergeCell ref="A13:B13"/>
    <mergeCell ref="A17:B17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7"/>
  <sheetViews>
    <sheetView topLeftCell="A61" workbookViewId="0">
      <selection activeCell="I82" sqref="I82"/>
    </sheetView>
  </sheetViews>
  <sheetFormatPr defaultRowHeight="15"/>
  <cols>
    <col min="1" max="1" width="8.140625" style="27" customWidth="1"/>
    <col min="2" max="2" width="53" customWidth="1"/>
    <col min="3" max="23" width="3.85546875" style="32" customWidth="1"/>
  </cols>
  <sheetData>
    <row r="1" spans="1:23">
      <c r="A1" s="39" t="s">
        <v>204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>
      <c r="A2" s="41" t="s">
        <v>17</v>
      </c>
      <c r="B2" s="42" t="s">
        <v>18</v>
      </c>
      <c r="C2" s="40" t="s">
        <v>177</v>
      </c>
      <c r="D2" s="40"/>
      <c r="E2" s="40"/>
      <c r="F2" s="40" t="s">
        <v>178</v>
      </c>
      <c r="G2" s="40"/>
      <c r="H2" s="40"/>
      <c r="I2" s="40" t="s">
        <v>179</v>
      </c>
      <c r="J2" s="40"/>
      <c r="K2" s="40"/>
      <c r="L2" s="40" t="s">
        <v>180</v>
      </c>
      <c r="M2" s="40"/>
      <c r="N2" s="40"/>
      <c r="O2" s="40" t="s">
        <v>181</v>
      </c>
      <c r="P2" s="40"/>
      <c r="Q2" s="40"/>
      <c r="R2" s="40" t="s">
        <v>182</v>
      </c>
      <c r="S2" s="40"/>
      <c r="T2" s="40"/>
      <c r="U2" s="40" t="s">
        <v>183</v>
      </c>
      <c r="V2" s="40"/>
      <c r="W2" s="40"/>
    </row>
    <row r="3" spans="1:23" ht="195" customHeight="1">
      <c r="A3" s="41"/>
      <c r="B3" s="43"/>
      <c r="C3" s="16" t="s">
        <v>184</v>
      </c>
      <c r="D3" s="9" t="s">
        <v>185</v>
      </c>
      <c r="E3" s="17" t="s">
        <v>186</v>
      </c>
      <c r="F3" s="16" t="s">
        <v>184</v>
      </c>
      <c r="G3" s="9" t="s">
        <v>171</v>
      </c>
      <c r="H3" s="17" t="s">
        <v>186</v>
      </c>
      <c r="I3" s="16" t="s">
        <v>184</v>
      </c>
      <c r="J3" s="9" t="s">
        <v>172</v>
      </c>
      <c r="K3" s="17" t="s">
        <v>186</v>
      </c>
      <c r="L3" s="16" t="s">
        <v>184</v>
      </c>
      <c r="M3" s="9" t="s">
        <v>173</v>
      </c>
      <c r="N3" s="17" t="s">
        <v>186</v>
      </c>
      <c r="O3" s="16" t="s">
        <v>184</v>
      </c>
      <c r="P3" s="9" t="s">
        <v>174</v>
      </c>
      <c r="Q3" s="17" t="s">
        <v>186</v>
      </c>
      <c r="R3" s="16" t="s">
        <v>184</v>
      </c>
      <c r="S3" s="9" t="s">
        <v>175</v>
      </c>
      <c r="T3" s="17" t="s">
        <v>186</v>
      </c>
      <c r="U3" s="16" t="s">
        <v>184</v>
      </c>
      <c r="V3" s="9" t="s">
        <v>176</v>
      </c>
      <c r="W3" s="17" t="s">
        <v>186</v>
      </c>
    </row>
    <row r="4" spans="1:23" s="24" customFormat="1">
      <c r="A4" s="37" t="s">
        <v>0</v>
      </c>
      <c r="B4" s="38"/>
      <c r="C4" s="10">
        <v>67</v>
      </c>
      <c r="D4" s="10">
        <f>G4+J4+M4+P4+S4+V4</f>
        <v>66</v>
      </c>
      <c r="E4" s="10">
        <f>D4-C4</f>
        <v>-1</v>
      </c>
      <c r="F4" s="10">
        <v>26</v>
      </c>
      <c r="G4" s="10">
        <f>SUM(G5:G13)</f>
        <v>19</v>
      </c>
      <c r="H4" s="10">
        <f>G4-F4</f>
        <v>-7</v>
      </c>
      <c r="I4" s="10">
        <v>40</v>
      </c>
      <c r="J4" s="10">
        <f>SUM(J5:J13)</f>
        <v>47</v>
      </c>
      <c r="K4" s="10">
        <f>J4-I4</f>
        <v>7</v>
      </c>
      <c r="L4" s="10">
        <v>0</v>
      </c>
      <c r="M4" s="10"/>
      <c r="N4" s="10">
        <f>M4-L4</f>
        <v>0</v>
      </c>
      <c r="O4" s="10">
        <v>1</v>
      </c>
      <c r="P4" s="10"/>
      <c r="Q4" s="10">
        <f>P4-O4</f>
        <v>-1</v>
      </c>
      <c r="R4" s="10">
        <v>0</v>
      </c>
      <c r="S4" s="10"/>
      <c r="T4" s="10">
        <f>S4-R4</f>
        <v>0</v>
      </c>
      <c r="U4" s="10">
        <v>0</v>
      </c>
      <c r="V4" s="10"/>
      <c r="W4" s="10">
        <f>V4-U4</f>
        <v>0</v>
      </c>
    </row>
    <row r="5" spans="1:23">
      <c r="A5" s="4">
        <v>36958</v>
      </c>
      <c r="B5" s="25" t="s">
        <v>189</v>
      </c>
      <c r="C5" s="15">
        <v>8</v>
      </c>
      <c r="D5" s="15">
        <f>G5+J5+M5+P5+S5+V5</f>
        <v>10</v>
      </c>
      <c r="E5" s="33">
        <f>D5-C5</f>
        <v>2</v>
      </c>
      <c r="F5" s="15">
        <v>4</v>
      </c>
      <c r="G5" s="14">
        <v>4</v>
      </c>
      <c r="H5" s="33">
        <f>G5-F5</f>
        <v>0</v>
      </c>
      <c r="I5" s="15">
        <v>3</v>
      </c>
      <c r="J5" s="15">
        <v>6</v>
      </c>
      <c r="K5" s="33">
        <f>J5-I5</f>
        <v>3</v>
      </c>
      <c r="L5" s="15">
        <v>0</v>
      </c>
      <c r="M5" s="15"/>
      <c r="N5" s="33">
        <f>M5-L5</f>
        <v>0</v>
      </c>
      <c r="O5" s="15">
        <v>1</v>
      </c>
      <c r="P5" s="15"/>
      <c r="Q5" s="33">
        <f>P5-O5</f>
        <v>-1</v>
      </c>
      <c r="R5" s="15">
        <v>0</v>
      </c>
      <c r="S5" s="15"/>
      <c r="T5" s="33">
        <f>S5-R5</f>
        <v>0</v>
      </c>
      <c r="U5" s="15">
        <v>0</v>
      </c>
      <c r="V5" s="15"/>
      <c r="W5" s="33">
        <f>V5-U5</f>
        <v>0</v>
      </c>
    </row>
    <row r="6" spans="1:23">
      <c r="A6" s="4">
        <v>36989</v>
      </c>
      <c r="B6" s="25" t="s">
        <v>19</v>
      </c>
      <c r="C6" s="15">
        <v>6</v>
      </c>
      <c r="D6" s="15">
        <f t="shared" ref="D6:D69" si="0">G6+J6+M6+P6+S6+V6</f>
        <v>6</v>
      </c>
      <c r="E6" s="33">
        <f t="shared" ref="E6:E69" si="1">D6-C6</f>
        <v>0</v>
      </c>
      <c r="F6" s="15">
        <v>0</v>
      </c>
      <c r="G6" s="14">
        <v>0</v>
      </c>
      <c r="H6" s="33">
        <f t="shared" ref="H6:H69" si="2">G6-F6</f>
        <v>0</v>
      </c>
      <c r="I6" s="15">
        <v>6</v>
      </c>
      <c r="J6" s="15">
        <v>6</v>
      </c>
      <c r="K6" s="33">
        <f t="shared" ref="K6:K69" si="3">J6-I6</f>
        <v>0</v>
      </c>
      <c r="L6" s="15">
        <v>0</v>
      </c>
      <c r="M6" s="15"/>
      <c r="N6" s="33">
        <f t="shared" ref="N6:N69" si="4">M6-L6</f>
        <v>0</v>
      </c>
      <c r="O6" s="15">
        <v>0</v>
      </c>
      <c r="P6" s="15"/>
      <c r="Q6" s="33">
        <f t="shared" ref="Q6:Q69" si="5">P6-O6</f>
        <v>0</v>
      </c>
      <c r="R6" s="15">
        <v>0</v>
      </c>
      <c r="S6" s="15"/>
      <c r="T6" s="33">
        <f t="shared" ref="T6:T69" si="6">S6-R6</f>
        <v>0</v>
      </c>
      <c r="U6" s="15">
        <v>0</v>
      </c>
      <c r="V6" s="15"/>
      <c r="W6" s="33">
        <f t="shared" ref="W6:W69" si="7">V6-U6</f>
        <v>0</v>
      </c>
    </row>
    <row r="7" spans="1:23" ht="45">
      <c r="A7" s="4">
        <v>37384</v>
      </c>
      <c r="B7" s="25" t="s">
        <v>205</v>
      </c>
      <c r="C7" s="15">
        <v>5</v>
      </c>
      <c r="D7" s="15">
        <f t="shared" si="0"/>
        <v>6</v>
      </c>
      <c r="E7" s="33">
        <f t="shared" si="1"/>
        <v>1</v>
      </c>
      <c r="F7" s="15">
        <v>1</v>
      </c>
      <c r="G7" s="14">
        <v>0</v>
      </c>
      <c r="H7" s="33">
        <f t="shared" si="2"/>
        <v>-1</v>
      </c>
      <c r="I7" s="15">
        <v>4</v>
      </c>
      <c r="J7" s="15">
        <v>6</v>
      </c>
      <c r="K7" s="33">
        <f t="shared" si="3"/>
        <v>2</v>
      </c>
      <c r="L7" s="15">
        <v>0</v>
      </c>
      <c r="M7" s="15"/>
      <c r="N7" s="33">
        <f t="shared" si="4"/>
        <v>0</v>
      </c>
      <c r="O7" s="15">
        <v>0</v>
      </c>
      <c r="P7" s="15"/>
      <c r="Q7" s="33">
        <f t="shared" si="5"/>
        <v>0</v>
      </c>
      <c r="R7" s="15">
        <v>0</v>
      </c>
      <c r="S7" s="15"/>
      <c r="T7" s="33">
        <f t="shared" si="6"/>
        <v>0</v>
      </c>
      <c r="U7" s="15">
        <v>0</v>
      </c>
      <c r="V7" s="15"/>
      <c r="W7" s="33">
        <f t="shared" si="7"/>
        <v>0</v>
      </c>
    </row>
    <row r="8" spans="1:23">
      <c r="A8" s="4">
        <v>36973</v>
      </c>
      <c r="B8" s="25" t="s">
        <v>206</v>
      </c>
      <c r="C8" s="15">
        <v>13</v>
      </c>
      <c r="D8" s="15">
        <f t="shared" si="0"/>
        <v>13</v>
      </c>
      <c r="E8" s="33">
        <f t="shared" si="1"/>
        <v>0</v>
      </c>
      <c r="F8" s="15">
        <v>9</v>
      </c>
      <c r="G8" s="14">
        <v>8</v>
      </c>
      <c r="H8" s="33">
        <f t="shared" si="2"/>
        <v>-1</v>
      </c>
      <c r="I8" s="15">
        <v>4</v>
      </c>
      <c r="J8" s="15">
        <v>5</v>
      </c>
      <c r="K8" s="33">
        <f t="shared" si="3"/>
        <v>1</v>
      </c>
      <c r="L8" s="15">
        <v>0</v>
      </c>
      <c r="M8" s="15"/>
      <c r="N8" s="33">
        <f t="shared" si="4"/>
        <v>0</v>
      </c>
      <c r="O8" s="15">
        <v>0</v>
      </c>
      <c r="P8" s="15"/>
      <c r="Q8" s="33">
        <f t="shared" si="5"/>
        <v>0</v>
      </c>
      <c r="R8" s="15">
        <v>0</v>
      </c>
      <c r="S8" s="15"/>
      <c r="T8" s="33">
        <f t="shared" si="6"/>
        <v>0</v>
      </c>
      <c r="U8" s="15">
        <v>0</v>
      </c>
      <c r="V8" s="15"/>
      <c r="W8" s="33">
        <f t="shared" si="7"/>
        <v>0</v>
      </c>
    </row>
    <row r="9" spans="1:23" ht="15.75" customHeight="1">
      <c r="A9" s="4">
        <v>37338</v>
      </c>
      <c r="B9" s="25" t="s">
        <v>207</v>
      </c>
      <c r="C9" s="15">
        <v>9</v>
      </c>
      <c r="D9" s="15">
        <f t="shared" si="0"/>
        <v>9</v>
      </c>
      <c r="E9" s="33">
        <f t="shared" si="1"/>
        <v>0</v>
      </c>
      <c r="F9" s="15">
        <v>4</v>
      </c>
      <c r="G9" s="15">
        <v>4</v>
      </c>
      <c r="H9" s="33">
        <f t="shared" si="2"/>
        <v>0</v>
      </c>
      <c r="I9" s="15">
        <v>5</v>
      </c>
      <c r="J9" s="15">
        <v>5</v>
      </c>
      <c r="K9" s="33">
        <f t="shared" si="3"/>
        <v>0</v>
      </c>
      <c r="L9" s="15">
        <v>0</v>
      </c>
      <c r="M9" s="15"/>
      <c r="N9" s="33">
        <f t="shared" si="4"/>
        <v>0</v>
      </c>
      <c r="O9" s="15">
        <v>0</v>
      </c>
      <c r="P9" s="15"/>
      <c r="Q9" s="33">
        <f t="shared" si="5"/>
        <v>0</v>
      </c>
      <c r="R9" s="15">
        <v>0</v>
      </c>
      <c r="S9" s="15"/>
      <c r="T9" s="33">
        <f t="shared" si="6"/>
        <v>0</v>
      </c>
      <c r="U9" s="15">
        <v>0</v>
      </c>
      <c r="V9" s="15"/>
      <c r="W9" s="33">
        <f t="shared" si="7"/>
        <v>0</v>
      </c>
    </row>
    <row r="10" spans="1:23" ht="30">
      <c r="A10" s="4">
        <v>37703</v>
      </c>
      <c r="B10" s="25" t="s">
        <v>208</v>
      </c>
      <c r="C10" s="15">
        <v>9</v>
      </c>
      <c r="D10" s="15">
        <f t="shared" si="0"/>
        <v>5</v>
      </c>
      <c r="E10" s="33">
        <f t="shared" si="1"/>
        <v>-4</v>
      </c>
      <c r="F10" s="15">
        <v>4</v>
      </c>
      <c r="G10" s="15"/>
      <c r="H10" s="33">
        <f t="shared" si="2"/>
        <v>-4</v>
      </c>
      <c r="I10" s="15">
        <v>5</v>
      </c>
      <c r="J10" s="15">
        <v>5</v>
      </c>
      <c r="K10" s="33">
        <f t="shared" si="3"/>
        <v>0</v>
      </c>
      <c r="L10" s="15">
        <v>0</v>
      </c>
      <c r="M10" s="15"/>
      <c r="N10" s="33">
        <f t="shared" si="4"/>
        <v>0</v>
      </c>
      <c r="O10" s="15">
        <v>0</v>
      </c>
      <c r="P10" s="15"/>
      <c r="Q10" s="33">
        <f t="shared" si="5"/>
        <v>0</v>
      </c>
      <c r="R10" s="15">
        <v>0</v>
      </c>
      <c r="S10" s="15"/>
      <c r="T10" s="33">
        <f t="shared" si="6"/>
        <v>0</v>
      </c>
      <c r="U10" s="15">
        <v>0</v>
      </c>
      <c r="V10" s="15"/>
      <c r="W10" s="33">
        <f t="shared" si="7"/>
        <v>0</v>
      </c>
    </row>
    <row r="11" spans="1:23">
      <c r="A11" s="4" t="s">
        <v>23</v>
      </c>
      <c r="B11" s="25" t="s">
        <v>24</v>
      </c>
      <c r="C11" s="15">
        <v>6</v>
      </c>
      <c r="D11" s="15">
        <f t="shared" si="0"/>
        <v>6</v>
      </c>
      <c r="E11" s="33">
        <f t="shared" si="1"/>
        <v>0</v>
      </c>
      <c r="F11" s="15">
        <v>0</v>
      </c>
      <c r="G11" s="15"/>
      <c r="H11" s="33">
        <f t="shared" si="2"/>
        <v>0</v>
      </c>
      <c r="I11" s="15">
        <v>6</v>
      </c>
      <c r="J11" s="15">
        <v>6</v>
      </c>
      <c r="K11" s="33">
        <f t="shared" si="3"/>
        <v>0</v>
      </c>
      <c r="L11" s="15">
        <v>0</v>
      </c>
      <c r="M11" s="15"/>
      <c r="N11" s="33">
        <f t="shared" si="4"/>
        <v>0</v>
      </c>
      <c r="O11" s="15">
        <v>0</v>
      </c>
      <c r="P11" s="15"/>
      <c r="Q11" s="33">
        <f t="shared" si="5"/>
        <v>0</v>
      </c>
      <c r="R11" s="15">
        <v>0</v>
      </c>
      <c r="S11" s="15"/>
      <c r="T11" s="33">
        <f t="shared" si="6"/>
        <v>0</v>
      </c>
      <c r="U11" s="15">
        <v>0</v>
      </c>
      <c r="V11" s="15"/>
      <c r="W11" s="33">
        <f t="shared" si="7"/>
        <v>0</v>
      </c>
    </row>
    <row r="12" spans="1:23">
      <c r="A12" s="26" t="s">
        <v>25</v>
      </c>
      <c r="B12" s="25" t="s">
        <v>130</v>
      </c>
      <c r="C12" s="15">
        <v>3</v>
      </c>
      <c r="D12" s="15">
        <f t="shared" si="0"/>
        <v>3</v>
      </c>
      <c r="E12" s="33">
        <f t="shared" si="1"/>
        <v>0</v>
      </c>
      <c r="F12" s="15">
        <v>3</v>
      </c>
      <c r="G12" s="15">
        <v>3</v>
      </c>
      <c r="H12" s="33">
        <f t="shared" si="2"/>
        <v>0</v>
      </c>
      <c r="I12" s="15">
        <v>0</v>
      </c>
      <c r="J12" s="15"/>
      <c r="K12" s="33">
        <f t="shared" si="3"/>
        <v>0</v>
      </c>
      <c r="L12" s="15">
        <v>0</v>
      </c>
      <c r="M12" s="15"/>
      <c r="N12" s="33">
        <f t="shared" si="4"/>
        <v>0</v>
      </c>
      <c r="O12" s="15">
        <v>0</v>
      </c>
      <c r="P12" s="15"/>
      <c r="Q12" s="33">
        <f t="shared" si="5"/>
        <v>0</v>
      </c>
      <c r="R12" s="15">
        <v>0</v>
      </c>
      <c r="S12" s="15"/>
      <c r="T12" s="33">
        <f t="shared" si="6"/>
        <v>0</v>
      </c>
      <c r="U12" s="15">
        <v>0</v>
      </c>
      <c r="V12" s="15"/>
      <c r="W12" s="33">
        <f t="shared" si="7"/>
        <v>0</v>
      </c>
    </row>
    <row r="13" spans="1:23">
      <c r="A13" s="4" t="s">
        <v>27</v>
      </c>
      <c r="B13" s="25" t="s">
        <v>26</v>
      </c>
      <c r="C13" s="15">
        <v>8</v>
      </c>
      <c r="D13" s="15">
        <f t="shared" si="0"/>
        <v>8</v>
      </c>
      <c r="E13" s="33">
        <f t="shared" si="1"/>
        <v>0</v>
      </c>
      <c r="F13" s="15">
        <v>1</v>
      </c>
      <c r="G13" s="15"/>
      <c r="H13" s="33">
        <f t="shared" si="2"/>
        <v>-1</v>
      </c>
      <c r="I13" s="15">
        <v>7</v>
      </c>
      <c r="J13" s="15">
        <v>8</v>
      </c>
      <c r="K13" s="33">
        <f t="shared" si="3"/>
        <v>1</v>
      </c>
      <c r="L13" s="15">
        <v>0</v>
      </c>
      <c r="M13" s="15"/>
      <c r="N13" s="33">
        <f t="shared" si="4"/>
        <v>0</v>
      </c>
      <c r="O13" s="15">
        <v>0</v>
      </c>
      <c r="P13" s="15"/>
      <c r="Q13" s="33">
        <f t="shared" si="5"/>
        <v>0</v>
      </c>
      <c r="R13" s="15">
        <v>0</v>
      </c>
      <c r="S13" s="15"/>
      <c r="T13" s="33">
        <f t="shared" si="6"/>
        <v>0</v>
      </c>
      <c r="U13" s="15">
        <v>0</v>
      </c>
      <c r="V13" s="15"/>
      <c r="W13" s="33">
        <f t="shared" si="7"/>
        <v>0</v>
      </c>
    </row>
    <row r="14" spans="1:23">
      <c r="A14" s="37" t="s">
        <v>1</v>
      </c>
      <c r="B14" s="38"/>
      <c r="C14" s="10">
        <v>8</v>
      </c>
      <c r="D14" s="10">
        <f>G14+J14+M14+P14+S14+V14</f>
        <v>21</v>
      </c>
      <c r="E14" s="10">
        <f>D14-C14</f>
        <v>13</v>
      </c>
      <c r="F14" s="10">
        <v>0</v>
      </c>
      <c r="G14" s="10"/>
      <c r="H14" s="10">
        <f>G14-F14</f>
        <v>0</v>
      </c>
      <c r="I14" s="10">
        <v>0</v>
      </c>
      <c r="J14" s="10"/>
      <c r="K14" s="10">
        <f>J14-I14</f>
        <v>0</v>
      </c>
      <c r="L14" s="10">
        <v>0</v>
      </c>
      <c r="M14" s="10"/>
      <c r="N14" s="10">
        <f>M14-L14</f>
        <v>0</v>
      </c>
      <c r="O14" s="10">
        <v>3</v>
      </c>
      <c r="P14" s="10">
        <f>SUM(P15)</f>
        <v>4</v>
      </c>
      <c r="Q14" s="10">
        <f>P14-O14</f>
        <v>1</v>
      </c>
      <c r="R14" s="10">
        <v>5</v>
      </c>
      <c r="S14" s="10">
        <f>SUM(S15)</f>
        <v>17</v>
      </c>
      <c r="T14" s="10">
        <f>S14-R14</f>
        <v>12</v>
      </c>
      <c r="U14" s="10">
        <v>0</v>
      </c>
      <c r="V14" s="10"/>
      <c r="W14" s="10">
        <f>V14-U14</f>
        <v>0</v>
      </c>
    </row>
    <row r="15" spans="1:23">
      <c r="A15" s="26">
        <v>38128</v>
      </c>
      <c r="B15" s="22" t="s">
        <v>190</v>
      </c>
      <c r="C15" s="15">
        <v>8</v>
      </c>
      <c r="D15" s="15">
        <f t="shared" si="0"/>
        <v>21</v>
      </c>
      <c r="E15" s="33">
        <f t="shared" si="1"/>
        <v>13</v>
      </c>
      <c r="F15" s="15">
        <v>0</v>
      </c>
      <c r="G15" s="15"/>
      <c r="H15" s="33">
        <f t="shared" si="2"/>
        <v>0</v>
      </c>
      <c r="I15" s="15">
        <v>0</v>
      </c>
      <c r="J15" s="15"/>
      <c r="K15" s="33">
        <f t="shared" si="3"/>
        <v>0</v>
      </c>
      <c r="L15" s="15">
        <v>0</v>
      </c>
      <c r="M15" s="15"/>
      <c r="N15" s="33">
        <f t="shared" si="4"/>
        <v>0</v>
      </c>
      <c r="O15" s="15">
        <v>3</v>
      </c>
      <c r="P15" s="15">
        <v>4</v>
      </c>
      <c r="Q15" s="33">
        <f t="shared" si="5"/>
        <v>1</v>
      </c>
      <c r="R15" s="15">
        <v>5</v>
      </c>
      <c r="S15" s="15">
        <v>17</v>
      </c>
      <c r="T15" s="33">
        <f t="shared" si="6"/>
        <v>12</v>
      </c>
      <c r="U15" s="15">
        <v>0</v>
      </c>
      <c r="V15" s="15"/>
      <c r="W15" s="33">
        <f t="shared" si="7"/>
        <v>0</v>
      </c>
    </row>
    <row r="16" spans="1:23">
      <c r="A16" s="50" t="s">
        <v>2</v>
      </c>
      <c r="B16" s="51"/>
      <c r="C16" s="10">
        <v>1</v>
      </c>
      <c r="D16" s="10">
        <f>G16+J16+M16+P16+S16+V16</f>
        <v>0</v>
      </c>
      <c r="E16" s="10">
        <f>D16-C16</f>
        <v>-1</v>
      </c>
      <c r="F16" s="10">
        <v>0</v>
      </c>
      <c r="G16" s="10"/>
      <c r="H16" s="10">
        <f>G16-F16</f>
        <v>0</v>
      </c>
      <c r="I16" s="10">
        <v>0</v>
      </c>
      <c r="J16" s="10"/>
      <c r="K16" s="10">
        <f>J16-I16</f>
        <v>0</v>
      </c>
      <c r="L16" s="10">
        <v>1</v>
      </c>
      <c r="M16" s="10"/>
      <c r="N16" s="10">
        <f>M16-L16</f>
        <v>-1</v>
      </c>
      <c r="O16" s="10">
        <v>0</v>
      </c>
      <c r="P16" s="10"/>
      <c r="Q16" s="10">
        <f>P16-O16</f>
        <v>0</v>
      </c>
      <c r="R16" s="10">
        <v>0</v>
      </c>
      <c r="S16" s="10"/>
      <c r="T16" s="10">
        <f>S16-R16</f>
        <v>0</v>
      </c>
      <c r="U16" s="10">
        <v>0</v>
      </c>
      <c r="V16" s="10"/>
      <c r="W16" s="10">
        <f>V16-U16</f>
        <v>0</v>
      </c>
    </row>
    <row r="17" spans="1:23">
      <c r="A17" s="26">
        <v>36971</v>
      </c>
      <c r="B17" s="22" t="s">
        <v>209</v>
      </c>
      <c r="C17" s="15">
        <v>1</v>
      </c>
      <c r="D17" s="15">
        <f t="shared" si="0"/>
        <v>0</v>
      </c>
      <c r="E17" s="33">
        <f t="shared" si="1"/>
        <v>-1</v>
      </c>
      <c r="F17" s="15">
        <v>0</v>
      </c>
      <c r="G17" s="15"/>
      <c r="H17" s="33">
        <f t="shared" si="2"/>
        <v>0</v>
      </c>
      <c r="I17" s="15">
        <v>0</v>
      </c>
      <c r="J17" s="15"/>
      <c r="K17" s="33">
        <f t="shared" si="3"/>
        <v>0</v>
      </c>
      <c r="L17" s="15">
        <v>1</v>
      </c>
      <c r="M17" s="15"/>
      <c r="N17" s="33">
        <f t="shared" si="4"/>
        <v>-1</v>
      </c>
      <c r="O17" s="15">
        <v>0</v>
      </c>
      <c r="P17" s="15"/>
      <c r="Q17" s="33">
        <f t="shared" si="5"/>
        <v>0</v>
      </c>
      <c r="R17" s="15">
        <v>0</v>
      </c>
      <c r="S17" s="15"/>
      <c r="T17" s="33">
        <f t="shared" si="6"/>
        <v>0</v>
      </c>
      <c r="U17" s="15">
        <v>0</v>
      </c>
      <c r="V17" s="15"/>
      <c r="W17" s="33">
        <f t="shared" si="7"/>
        <v>0</v>
      </c>
    </row>
    <row r="18" spans="1:23">
      <c r="A18" s="50" t="s">
        <v>3</v>
      </c>
      <c r="B18" s="51"/>
      <c r="C18" s="10">
        <v>21</v>
      </c>
      <c r="D18" s="10">
        <f>G18+J18+M18+P18+S18+V18</f>
        <v>27</v>
      </c>
      <c r="E18" s="10">
        <f>D18-C18</f>
        <v>6</v>
      </c>
      <c r="F18" s="10">
        <v>2</v>
      </c>
      <c r="G18" s="10">
        <f>SUM(G19:G21)</f>
        <v>2</v>
      </c>
      <c r="H18" s="10">
        <f>G18-F18</f>
        <v>0</v>
      </c>
      <c r="I18" s="10">
        <v>5</v>
      </c>
      <c r="J18" s="10">
        <f>SUM(J19:J21)</f>
        <v>6</v>
      </c>
      <c r="K18" s="10">
        <f>J18-I18</f>
        <v>1</v>
      </c>
      <c r="L18" s="10">
        <v>8</v>
      </c>
      <c r="M18" s="10">
        <f>SUM(M19:M21)</f>
        <v>12</v>
      </c>
      <c r="N18" s="10">
        <f>M18-L18</f>
        <v>4</v>
      </c>
      <c r="O18" s="10">
        <v>2</v>
      </c>
      <c r="P18" s="10">
        <f>SUM(O18)</f>
        <v>2</v>
      </c>
      <c r="Q18" s="10">
        <f>P18-O18</f>
        <v>0</v>
      </c>
      <c r="R18" s="10">
        <v>4</v>
      </c>
      <c r="S18" s="10">
        <f>SUM(S19:S21)</f>
        <v>5</v>
      </c>
      <c r="T18" s="10">
        <f>S18-R18</f>
        <v>1</v>
      </c>
      <c r="U18" s="10">
        <v>0</v>
      </c>
      <c r="V18" s="10"/>
      <c r="W18" s="10">
        <f>V18-U18</f>
        <v>0</v>
      </c>
    </row>
    <row r="19" spans="1:23">
      <c r="A19" s="5">
        <v>37015</v>
      </c>
      <c r="B19" s="28" t="s">
        <v>34</v>
      </c>
      <c r="C19" s="15">
        <v>4</v>
      </c>
      <c r="D19" s="15">
        <f t="shared" si="0"/>
        <v>18</v>
      </c>
      <c r="E19" s="33">
        <f t="shared" si="1"/>
        <v>14</v>
      </c>
      <c r="F19" s="15">
        <v>0</v>
      </c>
      <c r="G19" s="15"/>
      <c r="H19" s="33">
        <f t="shared" si="2"/>
        <v>0</v>
      </c>
      <c r="I19" s="15">
        <v>0</v>
      </c>
      <c r="J19" s="15"/>
      <c r="K19" s="33">
        <f t="shared" si="3"/>
        <v>0</v>
      </c>
      <c r="L19" s="15">
        <v>0</v>
      </c>
      <c r="M19" s="15">
        <v>12</v>
      </c>
      <c r="N19" s="33">
        <f t="shared" si="4"/>
        <v>12</v>
      </c>
      <c r="O19" s="15">
        <v>1</v>
      </c>
      <c r="P19" s="15">
        <f t="shared" ref="P19:P21" si="8">SUM(O19)</f>
        <v>1</v>
      </c>
      <c r="Q19" s="33">
        <f t="shared" si="5"/>
        <v>0</v>
      </c>
      <c r="R19" s="15">
        <v>3</v>
      </c>
      <c r="S19" s="15">
        <v>5</v>
      </c>
      <c r="T19" s="33">
        <f t="shared" si="6"/>
        <v>2</v>
      </c>
      <c r="U19" s="15">
        <v>0</v>
      </c>
      <c r="V19" s="15"/>
      <c r="W19" s="33">
        <f t="shared" si="7"/>
        <v>0</v>
      </c>
    </row>
    <row r="20" spans="1:23">
      <c r="A20" s="5">
        <v>36956</v>
      </c>
      <c r="B20" s="28" t="s">
        <v>38</v>
      </c>
      <c r="C20" s="15">
        <v>7</v>
      </c>
      <c r="D20" s="15">
        <f t="shared" si="0"/>
        <v>0</v>
      </c>
      <c r="E20" s="33">
        <f t="shared" si="1"/>
        <v>-7</v>
      </c>
      <c r="F20" s="15">
        <v>0</v>
      </c>
      <c r="G20" s="15"/>
      <c r="H20" s="33">
        <f t="shared" si="2"/>
        <v>0</v>
      </c>
      <c r="I20" s="15">
        <v>1</v>
      </c>
      <c r="J20" s="15"/>
      <c r="K20" s="33">
        <f t="shared" si="3"/>
        <v>-1</v>
      </c>
      <c r="L20" s="15">
        <v>6</v>
      </c>
      <c r="M20" s="15"/>
      <c r="N20" s="33">
        <f t="shared" si="4"/>
        <v>-6</v>
      </c>
      <c r="O20" s="15">
        <v>0</v>
      </c>
      <c r="P20" s="15">
        <f t="shared" si="8"/>
        <v>0</v>
      </c>
      <c r="Q20" s="33">
        <f t="shared" si="5"/>
        <v>0</v>
      </c>
      <c r="R20" s="15">
        <v>0</v>
      </c>
      <c r="S20" s="15"/>
      <c r="T20" s="33">
        <f t="shared" si="6"/>
        <v>0</v>
      </c>
      <c r="U20" s="15">
        <v>0</v>
      </c>
      <c r="V20" s="15"/>
      <c r="W20" s="33">
        <f t="shared" si="7"/>
        <v>0</v>
      </c>
    </row>
    <row r="21" spans="1:23" ht="30">
      <c r="A21" s="5" t="s">
        <v>42</v>
      </c>
      <c r="B21" s="28" t="s">
        <v>66</v>
      </c>
      <c r="C21" s="15">
        <v>10</v>
      </c>
      <c r="D21" s="15">
        <f t="shared" si="0"/>
        <v>9</v>
      </c>
      <c r="E21" s="33">
        <f t="shared" si="1"/>
        <v>-1</v>
      </c>
      <c r="F21" s="15">
        <v>2</v>
      </c>
      <c r="G21" s="15">
        <v>2</v>
      </c>
      <c r="H21" s="33">
        <f t="shared" si="2"/>
        <v>0</v>
      </c>
      <c r="I21" s="15">
        <v>4</v>
      </c>
      <c r="J21" s="15">
        <v>6</v>
      </c>
      <c r="K21" s="33">
        <f t="shared" si="3"/>
        <v>2</v>
      </c>
      <c r="L21" s="15">
        <v>2</v>
      </c>
      <c r="M21" s="15"/>
      <c r="N21" s="33">
        <f t="shared" si="4"/>
        <v>-2</v>
      </c>
      <c r="O21" s="15">
        <v>1</v>
      </c>
      <c r="P21" s="15">
        <f t="shared" si="8"/>
        <v>1</v>
      </c>
      <c r="Q21" s="33">
        <f t="shared" si="5"/>
        <v>0</v>
      </c>
      <c r="R21" s="15">
        <v>1</v>
      </c>
      <c r="S21" s="15"/>
      <c r="T21" s="33">
        <f t="shared" si="6"/>
        <v>-1</v>
      </c>
      <c r="U21" s="15">
        <v>0</v>
      </c>
      <c r="V21" s="15"/>
      <c r="W21" s="33">
        <f t="shared" si="7"/>
        <v>0</v>
      </c>
    </row>
    <row r="22" spans="1:23">
      <c r="A22" s="50" t="s">
        <v>4</v>
      </c>
      <c r="B22" s="51"/>
      <c r="C22" s="10">
        <v>28</v>
      </c>
      <c r="D22" s="10">
        <f>G22+J22+M22+P22+S22+V22</f>
        <v>25</v>
      </c>
      <c r="E22" s="10">
        <f>D22-C22</f>
        <v>-3</v>
      </c>
      <c r="F22" s="10">
        <v>0</v>
      </c>
      <c r="G22" s="10"/>
      <c r="H22" s="10">
        <f>G22-F22</f>
        <v>0</v>
      </c>
      <c r="I22" s="10">
        <v>16</v>
      </c>
      <c r="J22" s="10">
        <f>SUM(J23:J25)</f>
        <v>14</v>
      </c>
      <c r="K22" s="10">
        <f>J22-I22</f>
        <v>-2</v>
      </c>
      <c r="L22" s="10">
        <v>9</v>
      </c>
      <c r="M22" s="10">
        <f>SUM(M23:M25)</f>
        <v>8</v>
      </c>
      <c r="N22" s="10">
        <f>M22-L22</f>
        <v>-1</v>
      </c>
      <c r="O22" s="10">
        <v>3</v>
      </c>
      <c r="P22" s="10">
        <f>SUM(P23:P25)</f>
        <v>3</v>
      </c>
      <c r="Q22" s="10">
        <f>P22-O22</f>
        <v>0</v>
      </c>
      <c r="R22" s="10">
        <v>0</v>
      </c>
      <c r="S22" s="10"/>
      <c r="T22" s="10">
        <f>S22-R22</f>
        <v>0</v>
      </c>
      <c r="U22" s="10">
        <v>0</v>
      </c>
      <c r="V22" s="10"/>
      <c r="W22" s="10">
        <f>V22-U22</f>
        <v>0</v>
      </c>
    </row>
    <row r="23" spans="1:23">
      <c r="A23" s="5" t="s">
        <v>48</v>
      </c>
      <c r="B23" s="28" t="s">
        <v>49</v>
      </c>
      <c r="C23" s="15">
        <v>14</v>
      </c>
      <c r="D23" s="15">
        <f t="shared" si="0"/>
        <v>14</v>
      </c>
      <c r="E23" s="33">
        <f t="shared" si="1"/>
        <v>0</v>
      </c>
      <c r="F23" s="15">
        <v>0</v>
      </c>
      <c r="G23" s="15"/>
      <c r="H23" s="33">
        <f t="shared" si="2"/>
        <v>0</v>
      </c>
      <c r="I23" s="15">
        <v>14</v>
      </c>
      <c r="J23" s="15">
        <v>14</v>
      </c>
      <c r="K23" s="33">
        <f t="shared" si="3"/>
        <v>0</v>
      </c>
      <c r="L23" s="15">
        <v>0</v>
      </c>
      <c r="M23" s="15"/>
      <c r="N23" s="33">
        <f t="shared" si="4"/>
        <v>0</v>
      </c>
      <c r="O23" s="15">
        <v>0</v>
      </c>
      <c r="P23" s="15"/>
      <c r="Q23" s="33">
        <f t="shared" si="5"/>
        <v>0</v>
      </c>
      <c r="R23" s="15">
        <v>0</v>
      </c>
      <c r="S23" s="15"/>
      <c r="T23" s="33">
        <f t="shared" si="6"/>
        <v>0</v>
      </c>
      <c r="U23" s="15">
        <v>0</v>
      </c>
      <c r="V23" s="15"/>
      <c r="W23" s="33">
        <f t="shared" si="7"/>
        <v>0</v>
      </c>
    </row>
    <row r="24" spans="1:23">
      <c r="A24" s="5" t="s">
        <v>140</v>
      </c>
      <c r="B24" s="28" t="s">
        <v>106</v>
      </c>
      <c r="C24" s="15">
        <v>12</v>
      </c>
      <c r="D24" s="15">
        <f t="shared" si="0"/>
        <v>11</v>
      </c>
      <c r="E24" s="33">
        <f t="shared" si="1"/>
        <v>-1</v>
      </c>
      <c r="F24" s="15">
        <v>0</v>
      </c>
      <c r="G24" s="15"/>
      <c r="H24" s="33">
        <f t="shared" si="2"/>
        <v>0</v>
      </c>
      <c r="I24" s="15">
        <v>2</v>
      </c>
      <c r="J24" s="15"/>
      <c r="K24" s="33">
        <f t="shared" si="3"/>
        <v>-2</v>
      </c>
      <c r="L24" s="15">
        <v>8</v>
      </c>
      <c r="M24" s="15">
        <v>8</v>
      </c>
      <c r="N24" s="33">
        <f t="shared" si="4"/>
        <v>0</v>
      </c>
      <c r="O24" s="15">
        <v>2</v>
      </c>
      <c r="P24" s="15">
        <v>3</v>
      </c>
      <c r="Q24" s="33">
        <f t="shared" si="5"/>
        <v>1</v>
      </c>
      <c r="R24" s="15">
        <v>0</v>
      </c>
      <c r="S24" s="15"/>
      <c r="T24" s="33">
        <f t="shared" si="6"/>
        <v>0</v>
      </c>
      <c r="U24" s="15">
        <v>0</v>
      </c>
      <c r="V24" s="15"/>
      <c r="W24" s="33">
        <f t="shared" si="7"/>
        <v>0</v>
      </c>
    </row>
    <row r="25" spans="1:23">
      <c r="A25" s="5" t="s">
        <v>54</v>
      </c>
      <c r="B25" s="28" t="s">
        <v>107</v>
      </c>
      <c r="C25" s="15">
        <v>2</v>
      </c>
      <c r="D25" s="15">
        <f t="shared" si="0"/>
        <v>0</v>
      </c>
      <c r="E25" s="33">
        <f t="shared" si="1"/>
        <v>-2</v>
      </c>
      <c r="F25" s="15">
        <v>0</v>
      </c>
      <c r="G25" s="15"/>
      <c r="H25" s="33">
        <f t="shared" si="2"/>
        <v>0</v>
      </c>
      <c r="I25" s="15">
        <v>0</v>
      </c>
      <c r="J25" s="15"/>
      <c r="K25" s="33">
        <f t="shared" si="3"/>
        <v>0</v>
      </c>
      <c r="L25" s="15">
        <v>1</v>
      </c>
      <c r="M25" s="15"/>
      <c r="N25" s="33">
        <f t="shared" si="4"/>
        <v>-1</v>
      </c>
      <c r="O25" s="15">
        <v>1</v>
      </c>
      <c r="P25" s="15"/>
      <c r="Q25" s="33">
        <f t="shared" si="5"/>
        <v>-1</v>
      </c>
      <c r="R25" s="15">
        <v>0</v>
      </c>
      <c r="S25" s="15"/>
      <c r="T25" s="33">
        <f t="shared" si="6"/>
        <v>0</v>
      </c>
      <c r="U25" s="15">
        <v>0</v>
      </c>
      <c r="V25" s="15"/>
      <c r="W25" s="33">
        <f t="shared" si="7"/>
        <v>0</v>
      </c>
    </row>
    <row r="26" spans="1:23">
      <c r="A26" s="50" t="s">
        <v>5</v>
      </c>
      <c r="B26" s="51"/>
      <c r="C26" s="10">
        <v>10</v>
      </c>
      <c r="D26" s="10">
        <f>G26+J26+M26+P26+S26+V26</f>
        <v>20</v>
      </c>
      <c r="E26" s="10">
        <f>D26-C26</f>
        <v>10</v>
      </c>
      <c r="F26" s="10">
        <v>4</v>
      </c>
      <c r="G26" s="10">
        <f>SUM(G27:G29)</f>
        <v>4</v>
      </c>
      <c r="H26" s="10">
        <f>G26-F26</f>
        <v>0</v>
      </c>
      <c r="I26" s="10">
        <v>2</v>
      </c>
      <c r="J26" s="10">
        <f>SUM(J27:J29)</f>
        <v>4</v>
      </c>
      <c r="K26" s="10">
        <f>J26-I26</f>
        <v>2</v>
      </c>
      <c r="L26" s="10">
        <v>3</v>
      </c>
      <c r="M26" s="10">
        <f>SUM(M27:M29)</f>
        <v>11</v>
      </c>
      <c r="N26" s="10">
        <f>M26-L26</f>
        <v>8</v>
      </c>
      <c r="O26" s="10">
        <v>1</v>
      </c>
      <c r="P26" s="10">
        <f>SUM(P27:P29)</f>
        <v>1</v>
      </c>
      <c r="Q26" s="10">
        <f>P26-O26</f>
        <v>0</v>
      </c>
      <c r="R26" s="10">
        <v>0</v>
      </c>
      <c r="S26" s="10"/>
      <c r="T26" s="10">
        <f>S26-R26</f>
        <v>0</v>
      </c>
      <c r="U26" s="10">
        <v>0</v>
      </c>
      <c r="V26" s="10"/>
      <c r="W26" s="10">
        <f>V26-U26</f>
        <v>0</v>
      </c>
    </row>
    <row r="27" spans="1:23">
      <c r="A27" s="5">
        <v>37316</v>
      </c>
      <c r="B27" s="28" t="s">
        <v>210</v>
      </c>
      <c r="C27" s="15">
        <v>1</v>
      </c>
      <c r="D27" s="15">
        <f t="shared" si="0"/>
        <v>0</v>
      </c>
      <c r="E27" s="33">
        <f t="shared" si="1"/>
        <v>-1</v>
      </c>
      <c r="F27" s="15">
        <v>0</v>
      </c>
      <c r="G27" s="15"/>
      <c r="H27" s="33">
        <f t="shared" si="2"/>
        <v>0</v>
      </c>
      <c r="I27" s="15">
        <v>0</v>
      </c>
      <c r="J27" s="15"/>
      <c r="K27" s="33">
        <f t="shared" si="3"/>
        <v>0</v>
      </c>
      <c r="L27" s="15">
        <v>1</v>
      </c>
      <c r="M27" s="15"/>
      <c r="N27" s="33">
        <f t="shared" si="4"/>
        <v>-1</v>
      </c>
      <c r="O27" s="15">
        <v>0</v>
      </c>
      <c r="P27" s="15"/>
      <c r="Q27" s="33">
        <f t="shared" si="5"/>
        <v>0</v>
      </c>
      <c r="R27" s="15">
        <v>0</v>
      </c>
      <c r="S27" s="15"/>
      <c r="T27" s="33">
        <f t="shared" si="6"/>
        <v>0</v>
      </c>
      <c r="U27" s="15">
        <v>0</v>
      </c>
      <c r="V27" s="15"/>
      <c r="W27" s="33">
        <f t="shared" si="7"/>
        <v>0</v>
      </c>
    </row>
    <row r="28" spans="1:23">
      <c r="A28" s="5">
        <v>37689</v>
      </c>
      <c r="B28" s="28" t="s">
        <v>211</v>
      </c>
      <c r="C28" s="15">
        <v>1</v>
      </c>
      <c r="D28" s="15">
        <f t="shared" si="0"/>
        <v>0</v>
      </c>
      <c r="E28" s="33">
        <f t="shared" si="1"/>
        <v>-1</v>
      </c>
      <c r="F28" s="15">
        <v>0</v>
      </c>
      <c r="G28" s="15"/>
      <c r="H28" s="33">
        <f t="shared" si="2"/>
        <v>0</v>
      </c>
      <c r="I28" s="15">
        <v>0</v>
      </c>
      <c r="J28" s="15"/>
      <c r="K28" s="33">
        <f t="shared" si="3"/>
        <v>0</v>
      </c>
      <c r="L28" s="15">
        <v>1</v>
      </c>
      <c r="M28" s="15"/>
      <c r="N28" s="33">
        <f t="shared" si="4"/>
        <v>-1</v>
      </c>
      <c r="O28" s="15">
        <v>0</v>
      </c>
      <c r="P28" s="15"/>
      <c r="Q28" s="33">
        <f t="shared" si="5"/>
        <v>0</v>
      </c>
      <c r="R28" s="15">
        <v>0</v>
      </c>
      <c r="S28" s="15"/>
      <c r="T28" s="33">
        <f t="shared" si="6"/>
        <v>0</v>
      </c>
      <c r="U28" s="15">
        <v>0</v>
      </c>
      <c r="V28" s="15"/>
      <c r="W28" s="33">
        <f t="shared" si="7"/>
        <v>0</v>
      </c>
    </row>
    <row r="29" spans="1:23">
      <c r="A29" s="5" t="s">
        <v>40</v>
      </c>
      <c r="B29" s="28" t="s">
        <v>91</v>
      </c>
      <c r="C29" s="15">
        <v>8</v>
      </c>
      <c r="D29" s="15">
        <f t="shared" si="0"/>
        <v>20</v>
      </c>
      <c r="E29" s="33">
        <f t="shared" si="1"/>
        <v>12</v>
      </c>
      <c r="F29" s="15">
        <v>4</v>
      </c>
      <c r="G29" s="15">
        <v>4</v>
      </c>
      <c r="H29" s="33">
        <f t="shared" si="2"/>
        <v>0</v>
      </c>
      <c r="I29" s="15">
        <v>2</v>
      </c>
      <c r="J29" s="15">
        <v>4</v>
      </c>
      <c r="K29" s="33">
        <f t="shared" si="3"/>
        <v>2</v>
      </c>
      <c r="L29" s="15">
        <v>1</v>
      </c>
      <c r="M29" s="15">
        <v>11</v>
      </c>
      <c r="N29" s="33">
        <f t="shared" si="4"/>
        <v>10</v>
      </c>
      <c r="O29" s="15">
        <v>1</v>
      </c>
      <c r="P29" s="15">
        <v>1</v>
      </c>
      <c r="Q29" s="33">
        <f t="shared" si="5"/>
        <v>0</v>
      </c>
      <c r="R29" s="15">
        <v>0</v>
      </c>
      <c r="S29" s="15"/>
      <c r="T29" s="33">
        <f t="shared" si="6"/>
        <v>0</v>
      </c>
      <c r="U29" s="15">
        <v>0</v>
      </c>
      <c r="V29" s="15"/>
      <c r="W29" s="33">
        <f t="shared" si="7"/>
        <v>0</v>
      </c>
    </row>
    <row r="30" spans="1:23">
      <c r="A30" s="50" t="s">
        <v>6</v>
      </c>
      <c r="B30" s="51"/>
      <c r="C30" s="10">
        <v>4</v>
      </c>
      <c r="D30" s="10">
        <f>G30+J30+M30+P30+S30+V30</f>
        <v>5</v>
      </c>
      <c r="E30" s="10">
        <f>D30-C30</f>
        <v>1</v>
      </c>
      <c r="F30" s="10">
        <v>2</v>
      </c>
      <c r="G30" s="10">
        <f>SUM(G31:G32)</f>
        <v>2</v>
      </c>
      <c r="H30" s="10">
        <f>G30-F30</f>
        <v>0</v>
      </c>
      <c r="I30" s="10">
        <v>2</v>
      </c>
      <c r="J30" s="10">
        <f>SUM(J31:J32)</f>
        <v>2</v>
      </c>
      <c r="K30" s="10">
        <f>J30-I30</f>
        <v>0</v>
      </c>
      <c r="L30" s="10">
        <v>0</v>
      </c>
      <c r="M30" s="10">
        <f>SUM(M31:M32)</f>
        <v>1</v>
      </c>
      <c r="N30" s="10">
        <f>M30-L30</f>
        <v>1</v>
      </c>
      <c r="O30" s="10">
        <v>0</v>
      </c>
      <c r="P30" s="10"/>
      <c r="Q30" s="10">
        <f>P30-O30</f>
        <v>0</v>
      </c>
      <c r="R30" s="10">
        <v>0</v>
      </c>
      <c r="S30" s="10"/>
      <c r="T30" s="10">
        <f>S30-R30</f>
        <v>0</v>
      </c>
      <c r="U30" s="10">
        <v>0</v>
      </c>
      <c r="V30" s="10"/>
      <c r="W30" s="10">
        <f>SUM(W31:W32)</f>
        <v>0</v>
      </c>
    </row>
    <row r="31" spans="1:23">
      <c r="A31" s="5" t="s">
        <v>71</v>
      </c>
      <c r="B31" s="28" t="s">
        <v>72</v>
      </c>
      <c r="C31" s="15">
        <v>2</v>
      </c>
      <c r="D31" s="15">
        <f t="shared" si="0"/>
        <v>3</v>
      </c>
      <c r="E31" s="33">
        <f t="shared" si="1"/>
        <v>1</v>
      </c>
      <c r="F31" s="15">
        <v>2</v>
      </c>
      <c r="G31" s="15">
        <v>2</v>
      </c>
      <c r="H31" s="33">
        <f t="shared" si="2"/>
        <v>0</v>
      </c>
      <c r="I31" s="15">
        <v>0</v>
      </c>
      <c r="J31" s="15"/>
      <c r="K31" s="33">
        <f t="shared" si="3"/>
        <v>0</v>
      </c>
      <c r="L31" s="15">
        <v>0</v>
      </c>
      <c r="M31" s="15">
        <v>1</v>
      </c>
      <c r="N31" s="33">
        <f t="shared" si="4"/>
        <v>1</v>
      </c>
      <c r="O31" s="15">
        <v>0</v>
      </c>
      <c r="P31" s="15"/>
      <c r="Q31" s="33">
        <f t="shared" si="5"/>
        <v>0</v>
      </c>
      <c r="R31" s="15">
        <v>0</v>
      </c>
      <c r="S31" s="15"/>
      <c r="T31" s="33">
        <f t="shared" si="6"/>
        <v>0</v>
      </c>
      <c r="U31" s="15">
        <v>0</v>
      </c>
      <c r="V31" s="15"/>
      <c r="W31" s="33">
        <f t="shared" si="7"/>
        <v>0</v>
      </c>
    </row>
    <row r="32" spans="1:23" ht="17.25" customHeight="1">
      <c r="A32" s="5" t="s">
        <v>212</v>
      </c>
      <c r="B32" s="28" t="s">
        <v>213</v>
      </c>
      <c r="C32" s="15">
        <v>2</v>
      </c>
      <c r="D32" s="15">
        <f t="shared" si="0"/>
        <v>2</v>
      </c>
      <c r="E32" s="33">
        <f t="shared" si="1"/>
        <v>0</v>
      </c>
      <c r="F32" s="15">
        <v>0</v>
      </c>
      <c r="G32" s="15"/>
      <c r="H32" s="33">
        <f t="shared" si="2"/>
        <v>0</v>
      </c>
      <c r="I32" s="15">
        <v>2</v>
      </c>
      <c r="J32" s="15">
        <v>2</v>
      </c>
      <c r="K32" s="33">
        <f t="shared" si="3"/>
        <v>0</v>
      </c>
      <c r="L32" s="15">
        <v>0</v>
      </c>
      <c r="M32" s="15"/>
      <c r="N32" s="33">
        <f t="shared" si="4"/>
        <v>0</v>
      </c>
      <c r="O32" s="15">
        <v>0</v>
      </c>
      <c r="P32" s="15"/>
      <c r="Q32" s="33">
        <f t="shared" si="5"/>
        <v>0</v>
      </c>
      <c r="R32" s="15">
        <v>0</v>
      </c>
      <c r="S32" s="15"/>
      <c r="T32" s="33">
        <f t="shared" si="6"/>
        <v>0</v>
      </c>
      <c r="U32" s="15">
        <v>0</v>
      </c>
      <c r="V32" s="15"/>
      <c r="W32" s="33">
        <f t="shared" si="7"/>
        <v>0</v>
      </c>
    </row>
    <row r="33" spans="1:23">
      <c r="A33" s="50" t="s">
        <v>7</v>
      </c>
      <c r="B33" s="51"/>
      <c r="C33" s="10">
        <v>10</v>
      </c>
      <c r="D33" s="10">
        <f>G33+J33+M33+P33+S33+V33</f>
        <v>4</v>
      </c>
      <c r="E33" s="10">
        <f>SUM(E34:E37)</f>
        <v>-6</v>
      </c>
      <c r="F33" s="10">
        <v>1</v>
      </c>
      <c r="G33" s="10"/>
      <c r="H33" s="10">
        <f>G33-F33</f>
        <v>-1</v>
      </c>
      <c r="I33" s="10">
        <v>3</v>
      </c>
      <c r="J33" s="10"/>
      <c r="K33" s="10">
        <f>J33-I33</f>
        <v>-3</v>
      </c>
      <c r="L33" s="10">
        <v>3</v>
      </c>
      <c r="M33" s="10"/>
      <c r="N33" s="10">
        <f>M33-L33</f>
        <v>-3</v>
      </c>
      <c r="O33" s="10">
        <v>3</v>
      </c>
      <c r="P33" s="10">
        <f>SUM(P34:P37)</f>
        <v>4</v>
      </c>
      <c r="Q33" s="10">
        <f>P33-O33</f>
        <v>1</v>
      </c>
      <c r="R33" s="10">
        <v>0</v>
      </c>
      <c r="S33" s="10"/>
      <c r="T33" s="10">
        <f>S33-R33</f>
        <v>0</v>
      </c>
      <c r="U33" s="10">
        <v>0</v>
      </c>
      <c r="V33" s="10"/>
      <c r="W33" s="10">
        <f>V33-U33</f>
        <v>0</v>
      </c>
    </row>
    <row r="34" spans="1:23">
      <c r="A34" s="5">
        <v>36957</v>
      </c>
      <c r="B34" s="28" t="s">
        <v>81</v>
      </c>
      <c r="C34" s="15">
        <v>1</v>
      </c>
      <c r="D34" s="15">
        <f t="shared" si="0"/>
        <v>0</v>
      </c>
      <c r="E34" s="33">
        <f t="shared" si="1"/>
        <v>-1</v>
      </c>
      <c r="F34" s="15">
        <v>0</v>
      </c>
      <c r="G34" s="15"/>
      <c r="H34" s="33">
        <f t="shared" si="2"/>
        <v>0</v>
      </c>
      <c r="I34" s="15">
        <v>0</v>
      </c>
      <c r="J34" s="15"/>
      <c r="K34" s="33">
        <f t="shared" si="3"/>
        <v>0</v>
      </c>
      <c r="L34" s="15">
        <v>1</v>
      </c>
      <c r="M34" s="15"/>
      <c r="N34" s="33">
        <f t="shared" si="4"/>
        <v>-1</v>
      </c>
      <c r="O34" s="15">
        <v>0</v>
      </c>
      <c r="P34" s="15"/>
      <c r="Q34" s="33">
        <f t="shared" si="5"/>
        <v>0</v>
      </c>
      <c r="R34" s="15">
        <v>0</v>
      </c>
      <c r="S34" s="15"/>
      <c r="T34" s="33">
        <f t="shared" si="6"/>
        <v>0</v>
      </c>
      <c r="U34" s="15">
        <v>0</v>
      </c>
      <c r="V34" s="15"/>
      <c r="W34" s="33">
        <f t="shared" si="7"/>
        <v>0</v>
      </c>
    </row>
    <row r="35" spans="1:23">
      <c r="A35" s="5">
        <v>36958</v>
      </c>
      <c r="B35" s="28" t="s">
        <v>19</v>
      </c>
      <c r="C35" s="15">
        <v>4</v>
      </c>
      <c r="D35" s="15">
        <f t="shared" si="0"/>
        <v>4</v>
      </c>
      <c r="E35" s="33">
        <f t="shared" si="1"/>
        <v>0</v>
      </c>
      <c r="F35" s="15">
        <v>0</v>
      </c>
      <c r="G35" s="15"/>
      <c r="H35" s="33">
        <f t="shared" si="2"/>
        <v>0</v>
      </c>
      <c r="I35" s="15">
        <v>0</v>
      </c>
      <c r="J35" s="15"/>
      <c r="K35" s="33">
        <f t="shared" si="3"/>
        <v>0</v>
      </c>
      <c r="L35" s="15">
        <v>2</v>
      </c>
      <c r="M35" s="15"/>
      <c r="N35" s="33">
        <f t="shared" si="4"/>
        <v>-2</v>
      </c>
      <c r="O35" s="15">
        <v>2</v>
      </c>
      <c r="P35" s="15">
        <v>4</v>
      </c>
      <c r="Q35" s="33">
        <f t="shared" si="5"/>
        <v>2</v>
      </c>
      <c r="R35" s="15">
        <v>0</v>
      </c>
      <c r="S35" s="15"/>
      <c r="T35" s="33">
        <f t="shared" si="6"/>
        <v>0</v>
      </c>
      <c r="U35" s="15">
        <v>0</v>
      </c>
      <c r="V35" s="15"/>
      <c r="W35" s="33">
        <f t="shared" si="7"/>
        <v>0</v>
      </c>
    </row>
    <row r="36" spans="1:23">
      <c r="A36" s="5">
        <v>36989</v>
      </c>
      <c r="B36" s="28" t="s">
        <v>19</v>
      </c>
      <c r="C36" s="15">
        <v>3</v>
      </c>
      <c r="D36" s="15">
        <f t="shared" si="0"/>
        <v>0</v>
      </c>
      <c r="E36" s="33">
        <f t="shared" si="1"/>
        <v>-3</v>
      </c>
      <c r="F36" s="15">
        <v>0</v>
      </c>
      <c r="G36" s="15"/>
      <c r="H36" s="33">
        <f t="shared" si="2"/>
        <v>0</v>
      </c>
      <c r="I36" s="15">
        <v>3</v>
      </c>
      <c r="J36" s="15"/>
      <c r="K36" s="33">
        <f t="shared" si="3"/>
        <v>-3</v>
      </c>
      <c r="L36" s="15">
        <v>0</v>
      </c>
      <c r="M36" s="15"/>
      <c r="N36" s="33">
        <f t="shared" si="4"/>
        <v>0</v>
      </c>
      <c r="O36" s="15">
        <v>0</v>
      </c>
      <c r="P36" s="15"/>
      <c r="Q36" s="33">
        <f t="shared" si="5"/>
        <v>0</v>
      </c>
      <c r="R36" s="15">
        <v>0</v>
      </c>
      <c r="S36" s="15"/>
      <c r="T36" s="33">
        <f t="shared" si="6"/>
        <v>0</v>
      </c>
      <c r="U36" s="15">
        <v>0</v>
      </c>
      <c r="V36" s="15"/>
      <c r="W36" s="33">
        <f t="shared" si="7"/>
        <v>0</v>
      </c>
    </row>
    <row r="37" spans="1:23">
      <c r="A37" s="5">
        <v>37336</v>
      </c>
      <c r="B37" s="28" t="s">
        <v>82</v>
      </c>
      <c r="C37" s="15">
        <v>2</v>
      </c>
      <c r="D37" s="15">
        <f t="shared" si="0"/>
        <v>0</v>
      </c>
      <c r="E37" s="33">
        <f t="shared" si="1"/>
        <v>-2</v>
      </c>
      <c r="F37" s="15">
        <v>1</v>
      </c>
      <c r="G37" s="15"/>
      <c r="H37" s="33">
        <f t="shared" si="2"/>
        <v>-1</v>
      </c>
      <c r="I37" s="15">
        <v>0</v>
      </c>
      <c r="J37" s="15"/>
      <c r="K37" s="33">
        <f t="shared" si="3"/>
        <v>0</v>
      </c>
      <c r="L37" s="15">
        <v>0</v>
      </c>
      <c r="M37" s="15"/>
      <c r="N37" s="33">
        <f t="shared" si="4"/>
        <v>0</v>
      </c>
      <c r="O37" s="15">
        <v>1</v>
      </c>
      <c r="P37" s="15"/>
      <c r="Q37" s="33">
        <f t="shared" si="5"/>
        <v>-1</v>
      </c>
      <c r="R37" s="15">
        <v>0</v>
      </c>
      <c r="S37" s="15"/>
      <c r="T37" s="33">
        <f t="shared" si="6"/>
        <v>0</v>
      </c>
      <c r="U37" s="15">
        <v>0</v>
      </c>
      <c r="V37" s="15"/>
      <c r="W37" s="33">
        <f t="shared" si="7"/>
        <v>0</v>
      </c>
    </row>
    <row r="38" spans="1:23">
      <c r="A38" s="50" t="s">
        <v>8</v>
      </c>
      <c r="B38" s="51"/>
      <c r="C38" s="10">
        <v>5</v>
      </c>
      <c r="D38" s="10">
        <f>G38+J38+M38+P38+S38+V38</f>
        <v>6</v>
      </c>
      <c r="E38" s="10">
        <f>D38-C38</f>
        <v>1</v>
      </c>
      <c r="F38" s="10">
        <v>0</v>
      </c>
      <c r="G38" s="10"/>
      <c r="H38" s="33">
        <f>G38-F38</f>
        <v>0</v>
      </c>
      <c r="I38" s="10">
        <v>1</v>
      </c>
      <c r="J38" s="10"/>
      <c r="K38" s="10">
        <f>J38-I38</f>
        <v>-1</v>
      </c>
      <c r="L38" s="10">
        <v>4</v>
      </c>
      <c r="M38" s="10">
        <f>SUM(M39)</f>
        <v>6</v>
      </c>
      <c r="N38" s="10">
        <f>M38-L38</f>
        <v>2</v>
      </c>
      <c r="O38" s="10">
        <v>0</v>
      </c>
      <c r="P38" s="10"/>
      <c r="Q38" s="10">
        <f>P38-O38</f>
        <v>0</v>
      </c>
      <c r="R38" s="10">
        <v>0</v>
      </c>
      <c r="S38" s="10"/>
      <c r="T38" s="10">
        <f>S38-R38</f>
        <v>0</v>
      </c>
      <c r="U38" s="10">
        <v>0</v>
      </c>
      <c r="V38" s="10"/>
      <c r="W38" s="10">
        <f>V38-U38</f>
        <v>0</v>
      </c>
    </row>
    <row r="39" spans="1:23" ht="30" customHeight="1">
      <c r="A39" s="36" t="s">
        <v>50</v>
      </c>
      <c r="B39" s="3" t="s">
        <v>43</v>
      </c>
      <c r="C39" s="15">
        <v>5</v>
      </c>
      <c r="D39" s="15">
        <f t="shared" si="0"/>
        <v>6</v>
      </c>
      <c r="E39" s="33">
        <f>D39-C39</f>
        <v>1</v>
      </c>
      <c r="F39" s="15">
        <v>0</v>
      </c>
      <c r="G39" s="15"/>
      <c r="H39" s="33">
        <f t="shared" si="2"/>
        <v>0</v>
      </c>
      <c r="I39" s="15">
        <v>1</v>
      </c>
      <c r="J39" s="15"/>
      <c r="K39" s="33">
        <f t="shared" si="3"/>
        <v>-1</v>
      </c>
      <c r="L39" s="15">
        <v>4</v>
      </c>
      <c r="M39" s="15">
        <v>6</v>
      </c>
      <c r="N39" s="33">
        <f t="shared" si="4"/>
        <v>2</v>
      </c>
      <c r="O39" s="15">
        <v>0</v>
      </c>
      <c r="P39" s="15"/>
      <c r="Q39" s="33">
        <f t="shared" si="5"/>
        <v>0</v>
      </c>
      <c r="R39" s="15">
        <v>0</v>
      </c>
      <c r="S39" s="15"/>
      <c r="T39" s="33">
        <f t="shared" si="6"/>
        <v>0</v>
      </c>
      <c r="U39" s="15">
        <v>0</v>
      </c>
      <c r="V39" s="15"/>
      <c r="W39" s="33">
        <f t="shared" si="7"/>
        <v>0</v>
      </c>
    </row>
    <row r="40" spans="1:23">
      <c r="A40" s="50" t="s">
        <v>9</v>
      </c>
      <c r="B40" s="51"/>
      <c r="C40" s="10">
        <v>84</v>
      </c>
      <c r="D40" s="10">
        <f>G40+J40+M40+P40+S40+V40</f>
        <v>90</v>
      </c>
      <c r="E40" s="10">
        <f>D40-C40</f>
        <v>6</v>
      </c>
      <c r="F40" s="10">
        <v>31</v>
      </c>
      <c r="G40" s="10">
        <f>SUM(G41:G44)</f>
        <v>30</v>
      </c>
      <c r="H40" s="10">
        <f>G40-F40</f>
        <v>-1</v>
      </c>
      <c r="I40" s="10">
        <v>45</v>
      </c>
      <c r="J40" s="10">
        <f>SUM(J41:J44)</f>
        <v>50</v>
      </c>
      <c r="K40" s="10">
        <f>J40-I40</f>
        <v>5</v>
      </c>
      <c r="L40" s="10">
        <v>3</v>
      </c>
      <c r="M40" s="10"/>
      <c r="N40" s="10">
        <f>M40-L40</f>
        <v>-3</v>
      </c>
      <c r="O40" s="10">
        <v>4</v>
      </c>
      <c r="P40" s="10">
        <f>SUM(P41:P44)</f>
        <v>10</v>
      </c>
      <c r="Q40" s="10">
        <f>P40-O40</f>
        <v>6</v>
      </c>
      <c r="R40" s="10">
        <v>1</v>
      </c>
      <c r="S40" s="10"/>
      <c r="T40" s="10">
        <f>S40-R40</f>
        <v>-1</v>
      </c>
      <c r="U40" s="10">
        <v>0</v>
      </c>
      <c r="V40" s="10"/>
      <c r="W40" s="10">
        <f>V40-U40</f>
        <v>0</v>
      </c>
    </row>
    <row r="41" spans="1:23">
      <c r="A41" s="5" t="s">
        <v>40</v>
      </c>
      <c r="B41" s="28" t="s">
        <v>91</v>
      </c>
      <c r="C41" s="15">
        <v>1</v>
      </c>
      <c r="D41" s="15">
        <f t="shared" si="0"/>
        <v>0</v>
      </c>
      <c r="E41" s="33">
        <f t="shared" si="1"/>
        <v>-1</v>
      </c>
      <c r="F41" s="15">
        <v>0</v>
      </c>
      <c r="G41" s="15"/>
      <c r="H41" s="33">
        <f t="shared" si="2"/>
        <v>0</v>
      </c>
      <c r="I41" s="15">
        <v>0</v>
      </c>
      <c r="J41" s="15"/>
      <c r="K41" s="33">
        <f t="shared" si="3"/>
        <v>0</v>
      </c>
      <c r="L41" s="15">
        <v>1</v>
      </c>
      <c r="M41" s="15"/>
      <c r="N41" s="33">
        <f t="shared" si="4"/>
        <v>-1</v>
      </c>
      <c r="O41" s="15">
        <v>0</v>
      </c>
      <c r="P41" s="15"/>
      <c r="Q41" s="33">
        <f t="shared" si="5"/>
        <v>0</v>
      </c>
      <c r="R41" s="15">
        <v>0</v>
      </c>
      <c r="S41" s="15"/>
      <c r="T41" s="33">
        <f t="shared" si="6"/>
        <v>0</v>
      </c>
      <c r="U41" s="15">
        <v>0</v>
      </c>
      <c r="V41" s="15"/>
      <c r="W41" s="33">
        <f t="shared" si="7"/>
        <v>0</v>
      </c>
    </row>
    <row r="42" spans="1:23" ht="30">
      <c r="A42" s="5" t="s">
        <v>50</v>
      </c>
      <c r="B42" s="28" t="s">
        <v>43</v>
      </c>
      <c r="C42" s="15">
        <v>2</v>
      </c>
      <c r="D42" s="15">
        <f t="shared" si="0"/>
        <v>0</v>
      </c>
      <c r="E42" s="33">
        <f t="shared" si="1"/>
        <v>-2</v>
      </c>
      <c r="F42" s="15">
        <v>0</v>
      </c>
      <c r="G42" s="15"/>
      <c r="H42" s="33">
        <f t="shared" si="2"/>
        <v>0</v>
      </c>
      <c r="I42" s="15">
        <v>0</v>
      </c>
      <c r="J42" s="15"/>
      <c r="K42" s="33">
        <f t="shared" si="3"/>
        <v>0</v>
      </c>
      <c r="L42" s="15">
        <v>0</v>
      </c>
      <c r="M42" s="15"/>
      <c r="N42" s="33">
        <f t="shared" si="4"/>
        <v>0</v>
      </c>
      <c r="O42" s="15">
        <v>1</v>
      </c>
      <c r="P42" s="15"/>
      <c r="Q42" s="33">
        <f t="shared" si="5"/>
        <v>-1</v>
      </c>
      <c r="R42" s="15">
        <v>1</v>
      </c>
      <c r="S42" s="15"/>
      <c r="T42" s="33">
        <f t="shared" si="6"/>
        <v>-1</v>
      </c>
      <c r="U42" s="15">
        <v>0</v>
      </c>
      <c r="V42" s="15"/>
      <c r="W42" s="33">
        <f t="shared" si="7"/>
        <v>0</v>
      </c>
    </row>
    <row r="43" spans="1:23">
      <c r="A43" s="5" t="s">
        <v>92</v>
      </c>
      <c r="B43" s="28" t="s">
        <v>93</v>
      </c>
      <c r="C43" s="15">
        <v>62</v>
      </c>
      <c r="D43" s="15">
        <f t="shared" si="0"/>
        <v>71</v>
      </c>
      <c r="E43" s="33">
        <f t="shared" si="1"/>
        <v>9</v>
      </c>
      <c r="F43" s="15">
        <v>22</v>
      </c>
      <c r="G43" s="15">
        <v>21</v>
      </c>
      <c r="H43" s="33">
        <f t="shared" si="2"/>
        <v>-1</v>
      </c>
      <c r="I43" s="15">
        <v>35</v>
      </c>
      <c r="J43" s="15">
        <v>40</v>
      </c>
      <c r="K43" s="33">
        <f t="shared" si="3"/>
        <v>5</v>
      </c>
      <c r="L43" s="15">
        <v>2</v>
      </c>
      <c r="M43" s="15"/>
      <c r="N43" s="33">
        <f t="shared" si="4"/>
        <v>-2</v>
      </c>
      <c r="O43" s="15">
        <v>3</v>
      </c>
      <c r="P43" s="15">
        <v>10</v>
      </c>
      <c r="Q43" s="33">
        <f t="shared" si="5"/>
        <v>7</v>
      </c>
      <c r="R43" s="15">
        <v>0</v>
      </c>
      <c r="S43" s="15"/>
      <c r="T43" s="33">
        <f t="shared" si="6"/>
        <v>0</v>
      </c>
      <c r="U43" s="15">
        <v>0</v>
      </c>
      <c r="V43" s="15"/>
      <c r="W43" s="33">
        <f t="shared" si="7"/>
        <v>0</v>
      </c>
    </row>
    <row r="44" spans="1:23" ht="29.25" customHeight="1">
      <c r="A44" s="5" t="s">
        <v>94</v>
      </c>
      <c r="B44" s="28" t="s">
        <v>95</v>
      </c>
      <c r="C44" s="15">
        <v>19</v>
      </c>
      <c r="D44" s="15">
        <f t="shared" si="0"/>
        <v>19</v>
      </c>
      <c r="E44" s="33">
        <f t="shared" si="1"/>
        <v>0</v>
      </c>
      <c r="F44" s="15">
        <v>9</v>
      </c>
      <c r="G44" s="15">
        <v>9</v>
      </c>
      <c r="H44" s="33">
        <f t="shared" si="2"/>
        <v>0</v>
      </c>
      <c r="I44" s="15">
        <v>10</v>
      </c>
      <c r="J44" s="15">
        <v>10</v>
      </c>
      <c r="K44" s="33">
        <f t="shared" si="3"/>
        <v>0</v>
      </c>
      <c r="L44" s="15">
        <v>0</v>
      </c>
      <c r="M44" s="15"/>
      <c r="N44" s="33">
        <f t="shared" si="4"/>
        <v>0</v>
      </c>
      <c r="O44" s="15">
        <v>0</v>
      </c>
      <c r="P44" s="15"/>
      <c r="Q44" s="33">
        <f t="shared" si="5"/>
        <v>0</v>
      </c>
      <c r="R44" s="15">
        <v>0</v>
      </c>
      <c r="S44" s="15"/>
      <c r="T44" s="33">
        <f t="shared" si="6"/>
        <v>0</v>
      </c>
      <c r="U44" s="15">
        <v>0</v>
      </c>
      <c r="V44" s="15"/>
      <c r="W44" s="33">
        <f t="shared" si="7"/>
        <v>0</v>
      </c>
    </row>
    <row r="45" spans="1:23" s="24" customFormat="1">
      <c r="A45" s="50" t="s">
        <v>188</v>
      </c>
      <c r="B45" s="51"/>
      <c r="C45" s="10">
        <v>97</v>
      </c>
      <c r="D45" s="10">
        <f>G45+J45+M45+P45+S45+V45</f>
        <v>98</v>
      </c>
      <c r="E45" s="10">
        <f>D45-C45</f>
        <v>1</v>
      </c>
      <c r="F45" s="10">
        <v>18</v>
      </c>
      <c r="G45" s="10">
        <f>SUM(G46:G54)</f>
        <v>18</v>
      </c>
      <c r="H45" s="10">
        <f>G45-F45</f>
        <v>0</v>
      </c>
      <c r="I45" s="10">
        <v>20</v>
      </c>
      <c r="J45" s="10">
        <f>SUM(J46:J54)</f>
        <v>22</v>
      </c>
      <c r="K45" s="10">
        <f>J45-I45</f>
        <v>2</v>
      </c>
      <c r="L45" s="10">
        <v>37</v>
      </c>
      <c r="M45" s="10">
        <f>SUM(M46:M54)</f>
        <v>36</v>
      </c>
      <c r="N45" s="10">
        <f>M45-L45</f>
        <v>-1</v>
      </c>
      <c r="O45" s="10">
        <v>21</v>
      </c>
      <c r="P45" s="10">
        <f>SUM(P46:P54)</f>
        <v>22</v>
      </c>
      <c r="Q45" s="10">
        <f>P45-O45</f>
        <v>1</v>
      </c>
      <c r="R45" s="10">
        <v>1</v>
      </c>
      <c r="S45" s="10"/>
      <c r="T45" s="10">
        <f>S45-R45</f>
        <v>-1</v>
      </c>
      <c r="U45" s="10">
        <v>0</v>
      </c>
      <c r="V45" s="10"/>
      <c r="W45" s="10">
        <f>V45-U45</f>
        <v>0</v>
      </c>
    </row>
    <row r="46" spans="1:23">
      <c r="A46" s="29" t="s">
        <v>214</v>
      </c>
      <c r="B46" s="2" t="s">
        <v>215</v>
      </c>
      <c r="C46" s="15">
        <v>8</v>
      </c>
      <c r="D46" s="15">
        <f t="shared" si="0"/>
        <v>8</v>
      </c>
      <c r="E46" s="33">
        <f t="shared" si="1"/>
        <v>0</v>
      </c>
      <c r="F46" s="15">
        <v>8</v>
      </c>
      <c r="G46" s="15">
        <v>8</v>
      </c>
      <c r="H46" s="33">
        <f t="shared" si="2"/>
        <v>0</v>
      </c>
      <c r="I46" s="15">
        <v>0</v>
      </c>
      <c r="J46" s="15"/>
      <c r="K46" s="33">
        <f t="shared" si="3"/>
        <v>0</v>
      </c>
      <c r="L46" s="15">
        <v>0</v>
      </c>
      <c r="M46" s="15"/>
      <c r="N46" s="33">
        <f t="shared" si="4"/>
        <v>0</v>
      </c>
      <c r="O46" s="15">
        <v>0</v>
      </c>
      <c r="P46" s="15"/>
      <c r="Q46" s="33">
        <f t="shared" si="5"/>
        <v>0</v>
      </c>
      <c r="R46" s="15">
        <v>0</v>
      </c>
      <c r="S46" s="15"/>
      <c r="T46" s="33">
        <f t="shared" si="6"/>
        <v>0</v>
      </c>
      <c r="U46" s="15">
        <v>0</v>
      </c>
      <c r="V46" s="15"/>
      <c r="W46" s="33">
        <f t="shared" si="7"/>
        <v>0</v>
      </c>
    </row>
    <row r="47" spans="1:23">
      <c r="A47" s="5" t="s">
        <v>101</v>
      </c>
      <c r="B47" s="28" t="s">
        <v>102</v>
      </c>
      <c r="C47" s="15">
        <v>17</v>
      </c>
      <c r="D47" s="15">
        <f t="shared" si="0"/>
        <v>17</v>
      </c>
      <c r="E47" s="33">
        <f t="shared" si="1"/>
        <v>0</v>
      </c>
      <c r="F47" s="15">
        <v>0</v>
      </c>
      <c r="G47" s="15"/>
      <c r="H47" s="33">
        <f t="shared" si="2"/>
        <v>0</v>
      </c>
      <c r="I47" s="15">
        <v>0</v>
      </c>
      <c r="J47" s="15"/>
      <c r="K47" s="33">
        <f t="shared" si="3"/>
        <v>0</v>
      </c>
      <c r="L47" s="15">
        <v>10</v>
      </c>
      <c r="M47" s="15">
        <v>10</v>
      </c>
      <c r="N47" s="33">
        <f t="shared" si="4"/>
        <v>0</v>
      </c>
      <c r="O47" s="15">
        <v>7</v>
      </c>
      <c r="P47" s="15">
        <v>7</v>
      </c>
      <c r="Q47" s="33">
        <f t="shared" si="5"/>
        <v>0</v>
      </c>
      <c r="R47" s="15">
        <v>0</v>
      </c>
      <c r="S47" s="15"/>
      <c r="T47" s="33">
        <f t="shared" si="6"/>
        <v>0</v>
      </c>
      <c r="U47" s="15">
        <v>0</v>
      </c>
      <c r="V47" s="15"/>
      <c r="W47" s="33">
        <f t="shared" si="7"/>
        <v>0</v>
      </c>
    </row>
    <row r="48" spans="1:23">
      <c r="A48" s="5" t="s">
        <v>103</v>
      </c>
      <c r="B48" s="28" t="s">
        <v>49</v>
      </c>
      <c r="C48" s="15">
        <v>20</v>
      </c>
      <c r="D48" s="15">
        <f t="shared" si="0"/>
        <v>21</v>
      </c>
      <c r="E48" s="33">
        <f t="shared" si="1"/>
        <v>1</v>
      </c>
      <c r="F48" s="15">
        <v>0</v>
      </c>
      <c r="G48" s="15"/>
      <c r="H48" s="33">
        <f t="shared" si="2"/>
        <v>0</v>
      </c>
      <c r="I48" s="15">
        <v>0</v>
      </c>
      <c r="J48" s="15"/>
      <c r="K48" s="33">
        <f t="shared" si="3"/>
        <v>0</v>
      </c>
      <c r="L48" s="15">
        <v>10</v>
      </c>
      <c r="M48" s="15">
        <v>11</v>
      </c>
      <c r="N48" s="33">
        <f t="shared" si="4"/>
        <v>1</v>
      </c>
      <c r="O48" s="15">
        <v>10</v>
      </c>
      <c r="P48" s="15">
        <v>10</v>
      </c>
      <c r="Q48" s="33">
        <f t="shared" si="5"/>
        <v>0</v>
      </c>
      <c r="R48" s="15">
        <v>0</v>
      </c>
      <c r="S48" s="15"/>
      <c r="T48" s="33">
        <f t="shared" si="6"/>
        <v>0</v>
      </c>
      <c r="U48" s="15">
        <v>0</v>
      </c>
      <c r="V48" s="15"/>
      <c r="W48" s="33">
        <f t="shared" si="7"/>
        <v>0</v>
      </c>
    </row>
    <row r="49" spans="1:23" ht="30">
      <c r="A49" s="5" t="s">
        <v>50</v>
      </c>
      <c r="B49" s="28" t="s">
        <v>43</v>
      </c>
      <c r="C49" s="15">
        <v>4</v>
      </c>
      <c r="D49" s="15">
        <f t="shared" si="0"/>
        <v>1</v>
      </c>
      <c r="E49" s="33">
        <f t="shared" si="1"/>
        <v>-3</v>
      </c>
      <c r="F49" s="15">
        <v>1</v>
      </c>
      <c r="G49" s="15">
        <v>1</v>
      </c>
      <c r="H49" s="33">
        <f t="shared" si="2"/>
        <v>0</v>
      </c>
      <c r="I49" s="15">
        <v>0</v>
      </c>
      <c r="J49" s="15"/>
      <c r="K49" s="33">
        <f t="shared" si="3"/>
        <v>0</v>
      </c>
      <c r="L49" s="15">
        <v>2</v>
      </c>
      <c r="M49" s="15"/>
      <c r="N49" s="33">
        <f t="shared" si="4"/>
        <v>-2</v>
      </c>
      <c r="O49" s="15">
        <v>0</v>
      </c>
      <c r="P49" s="15"/>
      <c r="Q49" s="33">
        <f t="shared" si="5"/>
        <v>0</v>
      </c>
      <c r="R49" s="15">
        <v>1</v>
      </c>
      <c r="S49" s="15"/>
      <c r="T49" s="33">
        <f t="shared" si="6"/>
        <v>-1</v>
      </c>
      <c r="U49" s="15">
        <v>0</v>
      </c>
      <c r="V49" s="15"/>
      <c r="W49" s="33">
        <f t="shared" si="7"/>
        <v>0</v>
      </c>
    </row>
    <row r="50" spans="1:23">
      <c r="A50" s="30" t="s">
        <v>140</v>
      </c>
      <c r="B50" s="2" t="s">
        <v>106</v>
      </c>
      <c r="C50" s="15">
        <v>5</v>
      </c>
      <c r="D50" s="15">
        <f t="shared" si="0"/>
        <v>5</v>
      </c>
      <c r="E50" s="33">
        <f t="shared" si="1"/>
        <v>0</v>
      </c>
      <c r="F50" s="15">
        <v>3</v>
      </c>
      <c r="G50" s="15">
        <v>3</v>
      </c>
      <c r="H50" s="33">
        <f t="shared" si="2"/>
        <v>0</v>
      </c>
      <c r="I50" s="15">
        <v>2</v>
      </c>
      <c r="J50" s="15">
        <v>2</v>
      </c>
      <c r="K50" s="33">
        <f t="shared" si="3"/>
        <v>0</v>
      </c>
      <c r="L50" s="15">
        <v>0</v>
      </c>
      <c r="M50" s="15"/>
      <c r="N50" s="33">
        <f t="shared" si="4"/>
        <v>0</v>
      </c>
      <c r="O50" s="15">
        <v>0</v>
      </c>
      <c r="P50" s="15"/>
      <c r="Q50" s="33">
        <f t="shared" si="5"/>
        <v>0</v>
      </c>
      <c r="R50" s="15">
        <v>0</v>
      </c>
      <c r="S50" s="15"/>
      <c r="T50" s="33">
        <f t="shared" si="6"/>
        <v>0</v>
      </c>
      <c r="U50" s="15">
        <v>0</v>
      </c>
      <c r="V50" s="15"/>
      <c r="W50" s="33">
        <f t="shared" si="7"/>
        <v>0</v>
      </c>
    </row>
    <row r="51" spans="1:23">
      <c r="A51" s="5" t="s">
        <v>108</v>
      </c>
      <c r="B51" s="28" t="s">
        <v>109</v>
      </c>
      <c r="C51" s="15">
        <v>4</v>
      </c>
      <c r="D51" s="15">
        <f t="shared" si="0"/>
        <v>5</v>
      </c>
      <c r="E51" s="33">
        <f t="shared" si="1"/>
        <v>1</v>
      </c>
      <c r="F51" s="15">
        <v>0</v>
      </c>
      <c r="G51" s="15"/>
      <c r="H51" s="33">
        <f t="shared" si="2"/>
        <v>0</v>
      </c>
      <c r="I51" s="15">
        <v>0</v>
      </c>
      <c r="J51" s="15"/>
      <c r="K51" s="33">
        <f t="shared" si="3"/>
        <v>0</v>
      </c>
      <c r="L51" s="15">
        <v>4</v>
      </c>
      <c r="M51" s="15">
        <v>5</v>
      </c>
      <c r="N51" s="33">
        <f t="shared" si="4"/>
        <v>1</v>
      </c>
      <c r="O51" s="15">
        <v>0</v>
      </c>
      <c r="P51" s="15"/>
      <c r="Q51" s="33">
        <f t="shared" si="5"/>
        <v>0</v>
      </c>
      <c r="R51" s="15">
        <v>0</v>
      </c>
      <c r="S51" s="15"/>
      <c r="T51" s="33">
        <f t="shared" si="6"/>
        <v>0</v>
      </c>
      <c r="U51" s="15">
        <v>0</v>
      </c>
      <c r="V51" s="15"/>
      <c r="W51" s="33">
        <f t="shared" si="7"/>
        <v>0</v>
      </c>
    </row>
    <row r="52" spans="1:23">
      <c r="A52" s="5" t="s">
        <v>216</v>
      </c>
      <c r="B52" s="28" t="s">
        <v>112</v>
      </c>
      <c r="C52" s="15">
        <v>19</v>
      </c>
      <c r="D52" s="15">
        <f t="shared" si="0"/>
        <v>20</v>
      </c>
      <c r="E52" s="33">
        <f t="shared" si="1"/>
        <v>1</v>
      </c>
      <c r="F52" s="15">
        <v>0</v>
      </c>
      <c r="G52" s="15"/>
      <c r="H52" s="33">
        <f t="shared" si="2"/>
        <v>0</v>
      </c>
      <c r="I52" s="15">
        <v>10</v>
      </c>
      <c r="J52" s="15">
        <v>10</v>
      </c>
      <c r="K52" s="33">
        <f t="shared" si="3"/>
        <v>0</v>
      </c>
      <c r="L52" s="15">
        <v>5</v>
      </c>
      <c r="M52" s="15">
        <v>5</v>
      </c>
      <c r="N52" s="33">
        <f t="shared" si="4"/>
        <v>0</v>
      </c>
      <c r="O52" s="15">
        <v>4</v>
      </c>
      <c r="P52" s="15">
        <v>5</v>
      </c>
      <c r="Q52" s="33">
        <f t="shared" si="5"/>
        <v>1</v>
      </c>
      <c r="R52" s="15">
        <v>0</v>
      </c>
      <c r="S52" s="15"/>
      <c r="T52" s="33">
        <f t="shared" si="6"/>
        <v>0</v>
      </c>
      <c r="U52" s="15">
        <v>0</v>
      </c>
      <c r="V52" s="15"/>
      <c r="W52" s="33">
        <f t="shared" si="7"/>
        <v>0</v>
      </c>
    </row>
    <row r="53" spans="1:23">
      <c r="A53" s="5" t="s">
        <v>111</v>
      </c>
      <c r="B53" s="28" t="s">
        <v>112</v>
      </c>
      <c r="C53" s="15">
        <v>3</v>
      </c>
      <c r="D53" s="15">
        <f t="shared" si="0"/>
        <v>5</v>
      </c>
      <c r="E53" s="33">
        <f t="shared" si="1"/>
        <v>2</v>
      </c>
      <c r="F53" s="15">
        <v>0</v>
      </c>
      <c r="G53" s="15"/>
      <c r="H53" s="33">
        <f t="shared" si="2"/>
        <v>0</v>
      </c>
      <c r="I53" s="15">
        <v>3</v>
      </c>
      <c r="J53" s="15">
        <v>5</v>
      </c>
      <c r="K53" s="33">
        <f t="shared" si="3"/>
        <v>2</v>
      </c>
      <c r="L53" s="15">
        <v>0</v>
      </c>
      <c r="M53" s="15"/>
      <c r="N53" s="33">
        <f t="shared" si="4"/>
        <v>0</v>
      </c>
      <c r="O53" s="15">
        <v>0</v>
      </c>
      <c r="P53" s="15"/>
      <c r="Q53" s="33">
        <f t="shared" si="5"/>
        <v>0</v>
      </c>
      <c r="R53" s="15">
        <v>0</v>
      </c>
      <c r="S53" s="15"/>
      <c r="T53" s="33">
        <f t="shared" si="6"/>
        <v>0</v>
      </c>
      <c r="U53" s="15">
        <v>0</v>
      </c>
      <c r="V53" s="15"/>
      <c r="W53" s="33">
        <f t="shared" si="7"/>
        <v>0</v>
      </c>
    </row>
    <row r="54" spans="1:23">
      <c r="A54" s="5" t="s">
        <v>113</v>
      </c>
      <c r="B54" s="28" t="s">
        <v>114</v>
      </c>
      <c r="C54" s="15">
        <v>17</v>
      </c>
      <c r="D54" s="15">
        <f t="shared" si="0"/>
        <v>16</v>
      </c>
      <c r="E54" s="33">
        <f t="shared" si="1"/>
        <v>-1</v>
      </c>
      <c r="F54" s="15">
        <v>6</v>
      </c>
      <c r="G54" s="15">
        <v>6</v>
      </c>
      <c r="H54" s="33">
        <f t="shared" si="2"/>
        <v>0</v>
      </c>
      <c r="I54" s="15">
        <v>5</v>
      </c>
      <c r="J54" s="15">
        <v>5</v>
      </c>
      <c r="K54" s="33">
        <f t="shared" si="3"/>
        <v>0</v>
      </c>
      <c r="L54" s="15">
        <v>6</v>
      </c>
      <c r="M54" s="15">
        <v>5</v>
      </c>
      <c r="N54" s="33">
        <f t="shared" si="4"/>
        <v>-1</v>
      </c>
      <c r="O54" s="15">
        <v>0</v>
      </c>
      <c r="P54" s="15"/>
      <c r="Q54" s="33">
        <f t="shared" si="5"/>
        <v>0</v>
      </c>
      <c r="R54" s="15">
        <v>0</v>
      </c>
      <c r="S54" s="15"/>
      <c r="T54" s="33">
        <f t="shared" si="6"/>
        <v>0</v>
      </c>
      <c r="U54" s="15">
        <v>0</v>
      </c>
      <c r="V54" s="15"/>
      <c r="W54" s="33">
        <f t="shared" si="7"/>
        <v>0</v>
      </c>
    </row>
    <row r="55" spans="1:23" s="24" customFormat="1">
      <c r="A55" s="50" t="s">
        <v>10</v>
      </c>
      <c r="B55" s="51"/>
      <c r="C55" s="10">
        <v>147</v>
      </c>
      <c r="D55" s="10">
        <f>G55+J55+M55+P55+S55+V55</f>
        <v>272</v>
      </c>
      <c r="E55" s="10">
        <f>D55-C55</f>
        <v>125</v>
      </c>
      <c r="F55" s="10">
        <v>3</v>
      </c>
      <c r="G55" s="10"/>
      <c r="H55" s="10">
        <f>G55-F55</f>
        <v>-3</v>
      </c>
      <c r="I55" s="10">
        <v>27</v>
      </c>
      <c r="J55" s="10">
        <f>SUM(J56:J59)</f>
        <v>37</v>
      </c>
      <c r="K55" s="10">
        <f>J55-I55</f>
        <v>10</v>
      </c>
      <c r="L55" s="10">
        <v>19</v>
      </c>
      <c r="M55" s="10"/>
      <c r="N55" s="10">
        <f>M55-L55</f>
        <v>-19</v>
      </c>
      <c r="O55" s="10">
        <v>41</v>
      </c>
      <c r="P55" s="10">
        <f>SUM(P56:P59)</f>
        <v>75</v>
      </c>
      <c r="Q55" s="10">
        <f>P55-O55</f>
        <v>34</v>
      </c>
      <c r="R55" s="10">
        <v>27</v>
      </c>
      <c r="S55" s="10">
        <f>SUM(S56:S59)</f>
        <v>95</v>
      </c>
      <c r="T55" s="10">
        <f>S55-R55</f>
        <v>68</v>
      </c>
      <c r="U55" s="10">
        <v>30</v>
      </c>
      <c r="V55" s="10">
        <f>SUM(V56:V59)</f>
        <v>65</v>
      </c>
      <c r="W55" s="10">
        <f>V55-U55</f>
        <v>35</v>
      </c>
    </row>
    <row r="56" spans="1:23">
      <c r="A56" s="5">
        <v>37042</v>
      </c>
      <c r="B56" s="28" t="s">
        <v>116</v>
      </c>
      <c r="C56" s="15">
        <v>81</v>
      </c>
      <c r="D56" s="15">
        <f t="shared" si="0"/>
        <v>162</v>
      </c>
      <c r="E56" s="33">
        <f t="shared" si="1"/>
        <v>81</v>
      </c>
      <c r="F56" s="15">
        <v>2</v>
      </c>
      <c r="G56" s="15"/>
      <c r="H56" s="33">
        <f t="shared" si="2"/>
        <v>-2</v>
      </c>
      <c r="I56" s="15">
        <v>12</v>
      </c>
      <c r="J56" s="15">
        <v>20</v>
      </c>
      <c r="K56" s="33">
        <f t="shared" si="3"/>
        <v>8</v>
      </c>
      <c r="L56" s="15">
        <v>10</v>
      </c>
      <c r="M56" s="15"/>
      <c r="N56" s="33">
        <f t="shared" si="4"/>
        <v>-10</v>
      </c>
      <c r="O56" s="15">
        <v>18</v>
      </c>
      <c r="P56" s="15">
        <v>40</v>
      </c>
      <c r="Q56" s="33">
        <f t="shared" si="5"/>
        <v>22</v>
      </c>
      <c r="R56" s="15">
        <v>17</v>
      </c>
      <c r="S56" s="15">
        <v>67</v>
      </c>
      <c r="T56" s="33">
        <f t="shared" si="6"/>
        <v>50</v>
      </c>
      <c r="U56" s="15">
        <v>22</v>
      </c>
      <c r="V56" s="15">
        <v>35</v>
      </c>
      <c r="W56" s="33">
        <f t="shared" si="7"/>
        <v>13</v>
      </c>
    </row>
    <row r="57" spans="1:23">
      <c r="A57" s="5">
        <v>37407</v>
      </c>
      <c r="B57" s="28" t="s">
        <v>117</v>
      </c>
      <c r="C57" s="15">
        <v>53</v>
      </c>
      <c r="D57" s="15">
        <f t="shared" si="0"/>
        <v>97</v>
      </c>
      <c r="E57" s="33">
        <f t="shared" si="1"/>
        <v>44</v>
      </c>
      <c r="F57" s="15">
        <v>0</v>
      </c>
      <c r="G57" s="15"/>
      <c r="H57" s="33">
        <f t="shared" si="2"/>
        <v>0</v>
      </c>
      <c r="I57" s="15">
        <v>10</v>
      </c>
      <c r="J57" s="15">
        <v>12</v>
      </c>
      <c r="K57" s="33">
        <f t="shared" si="3"/>
        <v>2</v>
      </c>
      <c r="L57" s="15">
        <v>7</v>
      </c>
      <c r="M57" s="15"/>
      <c r="N57" s="33">
        <f t="shared" si="4"/>
        <v>-7</v>
      </c>
      <c r="O57" s="15">
        <v>18</v>
      </c>
      <c r="P57" s="15">
        <v>27</v>
      </c>
      <c r="Q57" s="33">
        <f t="shared" si="5"/>
        <v>9</v>
      </c>
      <c r="R57" s="15">
        <v>10</v>
      </c>
      <c r="S57" s="15">
        <v>28</v>
      </c>
      <c r="T57" s="33">
        <f t="shared" si="6"/>
        <v>18</v>
      </c>
      <c r="U57" s="15">
        <v>8</v>
      </c>
      <c r="V57" s="15">
        <v>30</v>
      </c>
      <c r="W57" s="33">
        <f t="shared" si="7"/>
        <v>22</v>
      </c>
    </row>
    <row r="58" spans="1:23">
      <c r="A58" s="5">
        <v>37772</v>
      </c>
      <c r="B58" s="28" t="s">
        <v>118</v>
      </c>
      <c r="C58" s="15">
        <v>11</v>
      </c>
      <c r="D58" s="15">
        <f t="shared" si="0"/>
        <v>11</v>
      </c>
      <c r="E58" s="33">
        <f t="shared" si="1"/>
        <v>0</v>
      </c>
      <c r="F58" s="15">
        <v>1</v>
      </c>
      <c r="G58" s="15"/>
      <c r="H58" s="33">
        <f t="shared" si="2"/>
        <v>-1</v>
      </c>
      <c r="I58" s="15">
        <v>3</v>
      </c>
      <c r="J58" s="15">
        <v>3</v>
      </c>
      <c r="K58" s="33">
        <f t="shared" si="3"/>
        <v>0</v>
      </c>
      <c r="L58" s="15">
        <v>2</v>
      </c>
      <c r="M58" s="15"/>
      <c r="N58" s="33">
        <f t="shared" si="4"/>
        <v>-2</v>
      </c>
      <c r="O58" s="15">
        <v>5</v>
      </c>
      <c r="P58" s="15">
        <v>8</v>
      </c>
      <c r="Q58" s="33">
        <f t="shared" si="5"/>
        <v>3</v>
      </c>
      <c r="R58" s="15">
        <v>0</v>
      </c>
      <c r="S58" s="15"/>
      <c r="T58" s="33">
        <f t="shared" si="6"/>
        <v>0</v>
      </c>
      <c r="U58" s="15">
        <v>0</v>
      </c>
      <c r="V58" s="15"/>
      <c r="W58" s="33">
        <f t="shared" si="7"/>
        <v>0</v>
      </c>
    </row>
    <row r="59" spans="1:23">
      <c r="A59" s="5" t="s">
        <v>217</v>
      </c>
      <c r="B59" s="28" t="s">
        <v>218</v>
      </c>
      <c r="C59" s="15">
        <v>2</v>
      </c>
      <c r="D59" s="15">
        <f t="shared" si="0"/>
        <v>2</v>
      </c>
      <c r="E59" s="33">
        <f t="shared" si="1"/>
        <v>0</v>
      </c>
      <c r="F59" s="15">
        <v>0</v>
      </c>
      <c r="G59" s="15"/>
      <c r="H59" s="33">
        <f t="shared" si="2"/>
        <v>0</v>
      </c>
      <c r="I59" s="15">
        <v>2</v>
      </c>
      <c r="J59" s="15">
        <v>2</v>
      </c>
      <c r="K59" s="33">
        <f t="shared" si="3"/>
        <v>0</v>
      </c>
      <c r="L59" s="15">
        <v>0</v>
      </c>
      <c r="M59" s="15"/>
      <c r="N59" s="33">
        <f t="shared" si="4"/>
        <v>0</v>
      </c>
      <c r="O59" s="15">
        <v>0</v>
      </c>
      <c r="P59" s="15"/>
      <c r="Q59" s="33">
        <f t="shared" si="5"/>
        <v>0</v>
      </c>
      <c r="R59" s="15">
        <v>0</v>
      </c>
      <c r="S59" s="15"/>
      <c r="T59" s="33">
        <f t="shared" si="6"/>
        <v>0</v>
      </c>
      <c r="U59" s="15">
        <v>0</v>
      </c>
      <c r="V59" s="15"/>
      <c r="W59" s="33">
        <f t="shared" si="7"/>
        <v>0</v>
      </c>
    </row>
    <row r="60" spans="1:23">
      <c r="A60" s="50" t="s">
        <v>11</v>
      </c>
      <c r="B60" s="51"/>
      <c r="C60" s="10">
        <v>43</v>
      </c>
      <c r="D60" s="10">
        <f>G60+J60+M60+P60+S60+V60</f>
        <v>39</v>
      </c>
      <c r="E60" s="10">
        <f>D60-C60</f>
        <v>-4</v>
      </c>
      <c r="F60" s="10">
        <v>13</v>
      </c>
      <c r="G60" s="10">
        <f>SUM(G61:G62)</f>
        <v>13</v>
      </c>
      <c r="H60" s="10">
        <f>G60-F60</f>
        <v>0</v>
      </c>
      <c r="I60" s="10">
        <v>14</v>
      </c>
      <c r="J60" s="10">
        <f>SUM(J61:J62)</f>
        <v>12</v>
      </c>
      <c r="K60" s="10">
        <f>J60-I60</f>
        <v>-2</v>
      </c>
      <c r="L60" s="10">
        <v>15</v>
      </c>
      <c r="M60" s="10">
        <f>SUM(M61:M62)</f>
        <v>13</v>
      </c>
      <c r="N60" s="10">
        <f>M60-L60</f>
        <v>-2</v>
      </c>
      <c r="O60" s="10">
        <v>1</v>
      </c>
      <c r="P60" s="10">
        <f>SUM(P61:P62)</f>
        <v>1</v>
      </c>
      <c r="Q60" s="10">
        <f>P60-O60</f>
        <v>0</v>
      </c>
      <c r="R60" s="10">
        <v>0</v>
      </c>
      <c r="S60" s="10"/>
      <c r="T60" s="10">
        <f>S60-R60</f>
        <v>0</v>
      </c>
      <c r="U60" s="10">
        <v>0</v>
      </c>
      <c r="V60" s="10"/>
      <c r="W60" s="10">
        <f>V60-U60</f>
        <v>0</v>
      </c>
    </row>
    <row r="61" spans="1:23">
      <c r="A61" s="5" t="s">
        <v>65</v>
      </c>
      <c r="B61" s="28" t="s">
        <v>41</v>
      </c>
      <c r="C61" s="15">
        <v>37</v>
      </c>
      <c r="D61" s="15">
        <f t="shared" si="0"/>
        <v>39</v>
      </c>
      <c r="E61" s="33">
        <f t="shared" si="1"/>
        <v>2</v>
      </c>
      <c r="F61" s="15">
        <v>13</v>
      </c>
      <c r="G61" s="15">
        <v>13</v>
      </c>
      <c r="H61" s="33">
        <f t="shared" si="2"/>
        <v>0</v>
      </c>
      <c r="I61" s="15">
        <v>14</v>
      </c>
      <c r="J61" s="15">
        <v>12</v>
      </c>
      <c r="K61" s="33">
        <f t="shared" si="3"/>
        <v>-2</v>
      </c>
      <c r="L61" s="15">
        <v>9</v>
      </c>
      <c r="M61" s="15">
        <v>13</v>
      </c>
      <c r="N61" s="33">
        <f t="shared" si="4"/>
        <v>4</v>
      </c>
      <c r="O61" s="15">
        <v>1</v>
      </c>
      <c r="P61" s="15">
        <v>1</v>
      </c>
      <c r="Q61" s="33">
        <f t="shared" si="5"/>
        <v>0</v>
      </c>
      <c r="R61" s="15">
        <v>0</v>
      </c>
      <c r="S61" s="15"/>
      <c r="T61" s="33">
        <f t="shared" si="6"/>
        <v>0</v>
      </c>
      <c r="U61" s="15">
        <v>0</v>
      </c>
      <c r="V61" s="15"/>
      <c r="W61" s="33">
        <f t="shared" si="7"/>
        <v>0</v>
      </c>
    </row>
    <row r="62" spans="1:23">
      <c r="A62" s="5" t="s">
        <v>127</v>
      </c>
      <c r="B62" s="28" t="s">
        <v>78</v>
      </c>
      <c r="C62" s="15">
        <v>6</v>
      </c>
      <c r="D62" s="15">
        <f t="shared" si="0"/>
        <v>0</v>
      </c>
      <c r="E62" s="33">
        <f t="shared" si="1"/>
        <v>-6</v>
      </c>
      <c r="F62" s="15">
        <v>0</v>
      </c>
      <c r="G62" s="15"/>
      <c r="H62" s="33">
        <f t="shared" si="2"/>
        <v>0</v>
      </c>
      <c r="I62" s="15">
        <v>0</v>
      </c>
      <c r="J62" s="15"/>
      <c r="K62" s="33">
        <f t="shared" si="3"/>
        <v>0</v>
      </c>
      <c r="L62" s="15">
        <v>6</v>
      </c>
      <c r="M62" s="15"/>
      <c r="N62" s="33">
        <f t="shared" si="4"/>
        <v>-6</v>
      </c>
      <c r="O62" s="15">
        <v>0</v>
      </c>
      <c r="P62" s="15"/>
      <c r="Q62" s="33">
        <f t="shared" si="5"/>
        <v>0</v>
      </c>
      <c r="R62" s="15">
        <v>0</v>
      </c>
      <c r="S62" s="15"/>
      <c r="T62" s="33">
        <f t="shared" si="6"/>
        <v>0</v>
      </c>
      <c r="U62" s="15">
        <v>0</v>
      </c>
      <c r="V62" s="15"/>
      <c r="W62" s="33">
        <f t="shared" si="7"/>
        <v>0</v>
      </c>
    </row>
    <row r="63" spans="1:23">
      <c r="A63" s="50" t="s">
        <v>12</v>
      </c>
      <c r="B63" s="51"/>
      <c r="C63" s="10">
        <v>13</v>
      </c>
      <c r="D63" s="10">
        <f>G63+J63+M63+P63+S63+V63</f>
        <v>15</v>
      </c>
      <c r="E63" s="10">
        <f>D63-C63</f>
        <v>2</v>
      </c>
      <c r="F63" s="10">
        <v>4</v>
      </c>
      <c r="G63" s="10">
        <f>SUM(G64:G66)</f>
        <v>4</v>
      </c>
      <c r="H63" s="10">
        <f>G63-F63</f>
        <v>0</v>
      </c>
      <c r="I63" s="10">
        <v>6</v>
      </c>
      <c r="J63" s="10">
        <f>SUM(J64:J66)</f>
        <v>5</v>
      </c>
      <c r="K63" s="10">
        <f>J63-I63</f>
        <v>-1</v>
      </c>
      <c r="L63" s="10">
        <v>2</v>
      </c>
      <c r="M63" s="10">
        <f>SUM(M64:M66)</f>
        <v>5</v>
      </c>
      <c r="N63" s="10">
        <f>M63-L63</f>
        <v>3</v>
      </c>
      <c r="O63" s="10">
        <v>1</v>
      </c>
      <c r="P63" s="10">
        <f>SUM(P64:P66)</f>
        <v>1</v>
      </c>
      <c r="Q63" s="10">
        <f>P63-O63</f>
        <v>0</v>
      </c>
      <c r="R63" s="10">
        <v>0</v>
      </c>
      <c r="S63" s="10"/>
      <c r="T63" s="10">
        <f>S63-R63</f>
        <v>0</v>
      </c>
      <c r="U63" s="10">
        <v>0</v>
      </c>
      <c r="V63" s="10"/>
      <c r="W63" s="10">
        <f>V63-U63</f>
        <v>0</v>
      </c>
    </row>
    <row r="64" spans="1:23">
      <c r="A64" s="29" t="s">
        <v>219</v>
      </c>
      <c r="B64" s="2" t="s">
        <v>220</v>
      </c>
      <c r="C64" s="15">
        <v>1</v>
      </c>
      <c r="D64" s="15">
        <f t="shared" si="0"/>
        <v>0</v>
      </c>
      <c r="E64" s="33">
        <f t="shared" si="1"/>
        <v>-1</v>
      </c>
      <c r="F64" s="15">
        <v>0</v>
      </c>
      <c r="G64" s="15"/>
      <c r="H64" s="33">
        <f t="shared" si="2"/>
        <v>0</v>
      </c>
      <c r="I64" s="15">
        <v>0</v>
      </c>
      <c r="J64" s="15"/>
      <c r="K64" s="33">
        <f t="shared" si="3"/>
        <v>0</v>
      </c>
      <c r="L64" s="15">
        <v>0</v>
      </c>
      <c r="M64" s="15"/>
      <c r="N64" s="33">
        <f t="shared" si="4"/>
        <v>0</v>
      </c>
      <c r="O64" s="15">
        <v>1</v>
      </c>
      <c r="P64" s="15"/>
      <c r="Q64" s="33">
        <f t="shared" si="5"/>
        <v>-1</v>
      </c>
      <c r="R64" s="15">
        <v>0</v>
      </c>
      <c r="S64" s="15"/>
      <c r="T64" s="33">
        <f t="shared" si="6"/>
        <v>0</v>
      </c>
      <c r="U64" s="15">
        <v>0</v>
      </c>
      <c r="V64" s="15"/>
      <c r="W64" s="33">
        <f t="shared" si="7"/>
        <v>0</v>
      </c>
    </row>
    <row r="65" spans="1:23">
      <c r="A65" s="5" t="s">
        <v>221</v>
      </c>
      <c r="B65" s="28" t="s">
        <v>139</v>
      </c>
      <c r="C65" s="15">
        <v>1</v>
      </c>
      <c r="D65" s="15">
        <f t="shared" si="0"/>
        <v>2</v>
      </c>
      <c r="E65" s="33">
        <f t="shared" si="1"/>
        <v>1</v>
      </c>
      <c r="F65" s="15">
        <v>0</v>
      </c>
      <c r="G65" s="15"/>
      <c r="H65" s="33">
        <f t="shared" si="2"/>
        <v>0</v>
      </c>
      <c r="I65" s="15">
        <v>1</v>
      </c>
      <c r="J65" s="15">
        <v>2</v>
      </c>
      <c r="K65" s="33">
        <f t="shared" si="3"/>
        <v>1</v>
      </c>
      <c r="L65" s="15">
        <v>0</v>
      </c>
      <c r="M65" s="15"/>
      <c r="N65" s="33">
        <f t="shared" si="4"/>
        <v>0</v>
      </c>
      <c r="O65" s="15">
        <v>0</v>
      </c>
      <c r="P65" s="15"/>
      <c r="Q65" s="33">
        <f t="shared" si="5"/>
        <v>0</v>
      </c>
      <c r="R65" s="15">
        <v>0</v>
      </c>
      <c r="S65" s="15"/>
      <c r="T65" s="33">
        <f t="shared" si="6"/>
        <v>0</v>
      </c>
      <c r="U65" s="15">
        <v>0</v>
      </c>
      <c r="V65" s="15"/>
      <c r="W65" s="33">
        <f t="shared" si="7"/>
        <v>0</v>
      </c>
    </row>
    <row r="66" spans="1:23" ht="30">
      <c r="A66" s="5" t="s">
        <v>42</v>
      </c>
      <c r="B66" s="31" t="s">
        <v>66</v>
      </c>
      <c r="C66" s="15">
        <v>11</v>
      </c>
      <c r="D66" s="15">
        <f t="shared" si="0"/>
        <v>13</v>
      </c>
      <c r="E66" s="33">
        <f t="shared" si="1"/>
        <v>2</v>
      </c>
      <c r="F66" s="15">
        <v>4</v>
      </c>
      <c r="G66" s="15">
        <v>4</v>
      </c>
      <c r="H66" s="33">
        <f t="shared" si="2"/>
        <v>0</v>
      </c>
      <c r="I66" s="15">
        <v>5</v>
      </c>
      <c r="J66" s="15">
        <v>3</v>
      </c>
      <c r="K66" s="33">
        <f t="shared" si="3"/>
        <v>-2</v>
      </c>
      <c r="L66" s="15">
        <v>2</v>
      </c>
      <c r="M66" s="15">
        <v>5</v>
      </c>
      <c r="N66" s="33">
        <f t="shared" si="4"/>
        <v>3</v>
      </c>
      <c r="O66" s="15">
        <v>0</v>
      </c>
      <c r="P66" s="15">
        <v>1</v>
      </c>
      <c r="Q66" s="33">
        <f t="shared" si="5"/>
        <v>1</v>
      </c>
      <c r="R66" s="15">
        <v>0</v>
      </c>
      <c r="S66" s="15"/>
      <c r="T66" s="33">
        <f t="shared" si="6"/>
        <v>0</v>
      </c>
      <c r="U66" s="15">
        <v>0</v>
      </c>
      <c r="V66" s="15"/>
      <c r="W66" s="33">
        <f t="shared" si="7"/>
        <v>0</v>
      </c>
    </row>
    <row r="67" spans="1:23" s="24" customFormat="1">
      <c r="A67" s="50" t="s">
        <v>13</v>
      </c>
      <c r="B67" s="51"/>
      <c r="C67" s="10">
        <v>20</v>
      </c>
      <c r="D67" s="10">
        <f>G67+J67+M67+P67+S67+V67</f>
        <v>35</v>
      </c>
      <c r="E67" s="10">
        <f>D67-C67</f>
        <v>15</v>
      </c>
      <c r="F67" s="10">
        <v>3</v>
      </c>
      <c r="G67" s="10">
        <f>SUM(G68:G69)</f>
        <v>4</v>
      </c>
      <c r="H67" s="10">
        <f>G67-F67</f>
        <v>1</v>
      </c>
      <c r="I67" s="10">
        <v>6</v>
      </c>
      <c r="J67" s="10">
        <f>SUM(J68:J69)</f>
        <v>6</v>
      </c>
      <c r="K67" s="10">
        <f>J67-I67</f>
        <v>0</v>
      </c>
      <c r="L67" s="10">
        <v>7</v>
      </c>
      <c r="M67" s="10">
        <f>SUM(M68:M69)</f>
        <v>8</v>
      </c>
      <c r="N67" s="10">
        <f>M67-L67</f>
        <v>1</v>
      </c>
      <c r="O67" s="10">
        <v>2</v>
      </c>
      <c r="P67" s="10">
        <f>SUM(P68:P69)</f>
        <v>9</v>
      </c>
      <c r="Q67" s="10">
        <f>P67-O67</f>
        <v>7</v>
      </c>
      <c r="R67" s="10">
        <v>2</v>
      </c>
      <c r="S67" s="10">
        <f>SUM(S68:S69)</f>
        <v>8</v>
      </c>
      <c r="T67" s="10">
        <f>S67-R67</f>
        <v>6</v>
      </c>
      <c r="U67" s="10">
        <v>0</v>
      </c>
      <c r="V67" s="10"/>
      <c r="W67" s="10">
        <f>V67-U67</f>
        <v>0</v>
      </c>
    </row>
    <row r="68" spans="1:23">
      <c r="A68" s="5">
        <v>37328</v>
      </c>
      <c r="B68" s="28" t="s">
        <v>147</v>
      </c>
      <c r="C68" s="15">
        <v>3</v>
      </c>
      <c r="D68" s="15">
        <f t="shared" si="0"/>
        <v>6</v>
      </c>
      <c r="E68" s="33">
        <f t="shared" si="1"/>
        <v>3</v>
      </c>
      <c r="F68" s="15">
        <v>0</v>
      </c>
      <c r="G68" s="15">
        <v>1</v>
      </c>
      <c r="H68" s="33">
        <f t="shared" si="2"/>
        <v>1</v>
      </c>
      <c r="I68" s="15">
        <v>0</v>
      </c>
      <c r="J68" s="15"/>
      <c r="K68" s="33">
        <f t="shared" si="3"/>
        <v>0</v>
      </c>
      <c r="L68" s="15">
        <v>2</v>
      </c>
      <c r="M68" s="15"/>
      <c r="N68" s="33">
        <f t="shared" si="4"/>
        <v>-2</v>
      </c>
      <c r="O68" s="15">
        <v>1</v>
      </c>
      <c r="P68" s="15">
        <v>5</v>
      </c>
      <c r="Q68" s="33">
        <f t="shared" si="5"/>
        <v>4</v>
      </c>
      <c r="R68" s="15">
        <v>0</v>
      </c>
      <c r="S68" s="15"/>
      <c r="T68" s="33">
        <f t="shared" si="6"/>
        <v>0</v>
      </c>
      <c r="U68" s="15">
        <v>0</v>
      </c>
      <c r="V68" s="15"/>
      <c r="W68" s="33">
        <f t="shared" si="7"/>
        <v>0</v>
      </c>
    </row>
    <row r="69" spans="1:23" ht="30">
      <c r="A69" s="5" t="s">
        <v>42</v>
      </c>
      <c r="B69" s="31" t="s">
        <v>66</v>
      </c>
      <c r="C69" s="15">
        <v>17</v>
      </c>
      <c r="D69" s="15">
        <f t="shared" si="0"/>
        <v>29</v>
      </c>
      <c r="E69" s="33">
        <f t="shared" si="1"/>
        <v>12</v>
      </c>
      <c r="F69" s="15">
        <v>3</v>
      </c>
      <c r="G69" s="15">
        <v>3</v>
      </c>
      <c r="H69" s="33">
        <f t="shared" si="2"/>
        <v>0</v>
      </c>
      <c r="I69" s="15">
        <v>6</v>
      </c>
      <c r="J69" s="15">
        <v>6</v>
      </c>
      <c r="K69" s="33">
        <f t="shared" si="3"/>
        <v>0</v>
      </c>
      <c r="L69" s="15">
        <v>5</v>
      </c>
      <c r="M69" s="15">
        <v>8</v>
      </c>
      <c r="N69" s="33">
        <f t="shared" si="4"/>
        <v>3</v>
      </c>
      <c r="O69" s="15">
        <v>1</v>
      </c>
      <c r="P69" s="15">
        <v>4</v>
      </c>
      <c r="Q69" s="33">
        <f t="shared" si="5"/>
        <v>3</v>
      </c>
      <c r="R69" s="15">
        <v>2</v>
      </c>
      <c r="S69" s="15">
        <v>8</v>
      </c>
      <c r="T69" s="33">
        <f t="shared" si="6"/>
        <v>6</v>
      </c>
      <c r="U69" s="15">
        <v>0</v>
      </c>
      <c r="V69" s="15"/>
      <c r="W69" s="33">
        <f t="shared" si="7"/>
        <v>0</v>
      </c>
    </row>
    <row r="70" spans="1:23">
      <c r="A70" s="50" t="s">
        <v>14</v>
      </c>
      <c r="B70" s="51"/>
      <c r="C70" s="10">
        <v>28</v>
      </c>
      <c r="D70" s="10">
        <f>G70+J70+M70+P70+S70+V70</f>
        <v>3</v>
      </c>
      <c r="E70" s="10">
        <f>D70-C70</f>
        <v>-25</v>
      </c>
      <c r="F70" s="10">
        <v>1</v>
      </c>
      <c r="G70" s="10">
        <f>SUM(G71:G74)</f>
        <v>1</v>
      </c>
      <c r="H70" s="10">
        <f>G70-F70</f>
        <v>0</v>
      </c>
      <c r="I70" s="10">
        <v>7</v>
      </c>
      <c r="J70" s="10">
        <f>SUM(J71:J74)</f>
        <v>1</v>
      </c>
      <c r="K70" s="10">
        <f>J70-I70</f>
        <v>-6</v>
      </c>
      <c r="L70" s="10">
        <v>8</v>
      </c>
      <c r="M70" s="10"/>
      <c r="N70" s="10">
        <f>M70-L70</f>
        <v>-8</v>
      </c>
      <c r="O70" s="10">
        <v>12</v>
      </c>
      <c r="P70" s="10">
        <f>SUM(P71:P74)</f>
        <v>1</v>
      </c>
      <c r="Q70" s="10">
        <f>P70-O70</f>
        <v>-11</v>
      </c>
      <c r="R70" s="10">
        <v>0</v>
      </c>
      <c r="S70" s="10"/>
      <c r="T70" s="10">
        <f>S70-R70</f>
        <v>0</v>
      </c>
      <c r="U70" s="10">
        <v>0</v>
      </c>
      <c r="V70" s="10"/>
      <c r="W70" s="10">
        <f>V70-U70</f>
        <v>0</v>
      </c>
    </row>
    <row r="71" spans="1:23">
      <c r="A71" s="5" t="s">
        <v>151</v>
      </c>
      <c r="B71" s="28" t="s">
        <v>152</v>
      </c>
      <c r="C71" s="15">
        <v>18</v>
      </c>
      <c r="D71" s="15">
        <f t="shared" ref="D71:D76" si="9">G71+J71+M71+P71+S71+V71</f>
        <v>3</v>
      </c>
      <c r="E71" s="33">
        <f t="shared" ref="E71:E76" si="10">D71-C71</f>
        <v>-15</v>
      </c>
      <c r="F71" s="15">
        <v>1</v>
      </c>
      <c r="G71" s="15">
        <v>1</v>
      </c>
      <c r="H71" s="33">
        <f t="shared" ref="H71:H76" si="11">G71-F71</f>
        <v>0</v>
      </c>
      <c r="I71" s="15">
        <v>2</v>
      </c>
      <c r="J71" s="15">
        <v>1</v>
      </c>
      <c r="K71" s="33">
        <f t="shared" ref="K71:K76" si="12">J71-I71</f>
        <v>-1</v>
      </c>
      <c r="L71" s="15">
        <v>5</v>
      </c>
      <c r="M71" s="15"/>
      <c r="N71" s="33">
        <f t="shared" ref="N71:N76" si="13">M71-L71</f>
        <v>-5</v>
      </c>
      <c r="O71" s="15">
        <v>10</v>
      </c>
      <c r="P71" s="15">
        <v>1</v>
      </c>
      <c r="Q71" s="33">
        <f t="shared" ref="Q71:Q76" si="14">P71-O71</f>
        <v>-9</v>
      </c>
      <c r="R71" s="15">
        <v>0</v>
      </c>
      <c r="S71" s="15"/>
      <c r="T71" s="33">
        <f t="shared" ref="T71:T76" si="15">S71-R71</f>
        <v>0</v>
      </c>
      <c r="U71" s="15">
        <v>0</v>
      </c>
      <c r="V71" s="15"/>
      <c r="W71" s="33">
        <f t="shared" ref="W71:W76" si="16">V71-U71</f>
        <v>0</v>
      </c>
    </row>
    <row r="72" spans="1:23">
      <c r="A72" s="5" t="s">
        <v>222</v>
      </c>
      <c r="B72" s="28" t="s">
        <v>24</v>
      </c>
      <c r="C72" s="15">
        <v>8</v>
      </c>
      <c r="D72" s="15">
        <f t="shared" si="9"/>
        <v>0</v>
      </c>
      <c r="E72" s="33">
        <f t="shared" si="10"/>
        <v>-8</v>
      </c>
      <c r="F72" s="15">
        <v>0</v>
      </c>
      <c r="G72" s="15"/>
      <c r="H72" s="33">
        <f t="shared" si="11"/>
        <v>0</v>
      </c>
      <c r="I72" s="15">
        <v>3</v>
      </c>
      <c r="J72" s="15"/>
      <c r="K72" s="33">
        <f t="shared" si="12"/>
        <v>-3</v>
      </c>
      <c r="L72" s="15">
        <v>3</v>
      </c>
      <c r="M72" s="15"/>
      <c r="N72" s="33">
        <f t="shared" si="13"/>
        <v>-3</v>
      </c>
      <c r="O72" s="15">
        <v>2</v>
      </c>
      <c r="P72" s="15"/>
      <c r="Q72" s="33">
        <f t="shared" si="14"/>
        <v>-2</v>
      </c>
      <c r="R72" s="15">
        <v>0</v>
      </c>
      <c r="S72" s="15"/>
      <c r="T72" s="33">
        <f t="shared" si="15"/>
        <v>0</v>
      </c>
      <c r="U72" s="15">
        <v>0</v>
      </c>
      <c r="V72" s="15"/>
      <c r="W72" s="33">
        <f t="shared" si="16"/>
        <v>0</v>
      </c>
    </row>
    <row r="73" spans="1:23">
      <c r="A73" s="5" t="s">
        <v>223</v>
      </c>
      <c r="B73" s="28" t="s">
        <v>154</v>
      </c>
      <c r="C73" s="15">
        <v>1</v>
      </c>
      <c r="D73" s="15">
        <f t="shared" si="9"/>
        <v>0</v>
      </c>
      <c r="E73" s="33">
        <f t="shared" si="10"/>
        <v>-1</v>
      </c>
      <c r="F73" s="15">
        <v>0</v>
      </c>
      <c r="G73" s="15"/>
      <c r="H73" s="33">
        <f t="shared" si="11"/>
        <v>0</v>
      </c>
      <c r="I73" s="15">
        <v>1</v>
      </c>
      <c r="J73" s="15"/>
      <c r="K73" s="33">
        <f t="shared" si="12"/>
        <v>-1</v>
      </c>
      <c r="L73" s="15">
        <v>0</v>
      </c>
      <c r="M73" s="15"/>
      <c r="N73" s="33">
        <f t="shared" si="13"/>
        <v>0</v>
      </c>
      <c r="O73" s="15">
        <v>0</v>
      </c>
      <c r="P73" s="15"/>
      <c r="Q73" s="33">
        <f t="shared" si="14"/>
        <v>0</v>
      </c>
      <c r="R73" s="15">
        <v>0</v>
      </c>
      <c r="S73" s="15"/>
      <c r="T73" s="33">
        <f t="shared" si="15"/>
        <v>0</v>
      </c>
      <c r="U73" s="15">
        <v>0</v>
      </c>
      <c r="V73" s="15"/>
      <c r="W73" s="33">
        <f t="shared" si="16"/>
        <v>0</v>
      </c>
    </row>
    <row r="74" spans="1:23">
      <c r="A74" s="5" t="s">
        <v>165</v>
      </c>
      <c r="B74" s="28" t="s">
        <v>166</v>
      </c>
      <c r="C74" s="15">
        <v>1</v>
      </c>
      <c r="D74" s="15">
        <f t="shared" si="9"/>
        <v>0</v>
      </c>
      <c r="E74" s="33">
        <f t="shared" si="10"/>
        <v>-1</v>
      </c>
      <c r="F74" s="15">
        <v>0</v>
      </c>
      <c r="G74" s="15"/>
      <c r="H74" s="33">
        <f t="shared" si="11"/>
        <v>0</v>
      </c>
      <c r="I74" s="15">
        <v>1</v>
      </c>
      <c r="J74" s="15"/>
      <c r="K74" s="33">
        <f t="shared" si="12"/>
        <v>-1</v>
      </c>
      <c r="L74" s="15">
        <v>0</v>
      </c>
      <c r="M74" s="15"/>
      <c r="N74" s="33">
        <f t="shared" si="13"/>
        <v>0</v>
      </c>
      <c r="O74" s="15">
        <v>0</v>
      </c>
      <c r="P74" s="15"/>
      <c r="Q74" s="33">
        <f t="shared" si="14"/>
        <v>0</v>
      </c>
      <c r="R74" s="15">
        <v>0</v>
      </c>
      <c r="S74" s="15"/>
      <c r="T74" s="33">
        <f t="shared" si="15"/>
        <v>0</v>
      </c>
      <c r="U74" s="15">
        <v>0</v>
      </c>
      <c r="V74" s="15"/>
      <c r="W74" s="33">
        <f t="shared" si="16"/>
        <v>0</v>
      </c>
    </row>
    <row r="75" spans="1:23">
      <c r="A75" s="50" t="s">
        <v>15</v>
      </c>
      <c r="B75" s="51"/>
      <c r="C75" s="10">
        <v>15</v>
      </c>
      <c r="D75" s="10">
        <f>G75+J75+M75+P75+S75+V75</f>
        <v>0</v>
      </c>
      <c r="E75" s="10">
        <f>D75-C75</f>
        <v>-15</v>
      </c>
      <c r="F75" s="10">
        <v>1</v>
      </c>
      <c r="G75" s="10"/>
      <c r="H75" s="10">
        <f>G75-F75</f>
        <v>-1</v>
      </c>
      <c r="I75" s="10">
        <v>1</v>
      </c>
      <c r="J75" s="10"/>
      <c r="K75" s="10">
        <f>J75-I75</f>
        <v>-1</v>
      </c>
      <c r="L75" s="10">
        <v>9</v>
      </c>
      <c r="M75" s="10"/>
      <c r="N75" s="10">
        <f>M75-L75</f>
        <v>-9</v>
      </c>
      <c r="O75" s="10">
        <v>4</v>
      </c>
      <c r="P75" s="10"/>
      <c r="Q75" s="10">
        <f>P75-O75</f>
        <v>-4</v>
      </c>
      <c r="R75" s="10">
        <v>0</v>
      </c>
      <c r="S75" s="10"/>
      <c r="T75" s="10">
        <f>S75-R75</f>
        <v>0</v>
      </c>
      <c r="U75" s="10">
        <v>0</v>
      </c>
      <c r="V75" s="10"/>
      <c r="W75" s="10">
        <f>V75-U75</f>
        <v>0</v>
      </c>
    </row>
    <row r="76" spans="1:23">
      <c r="A76" s="26" t="s">
        <v>225</v>
      </c>
      <c r="B76" s="22" t="s">
        <v>224</v>
      </c>
      <c r="C76" s="15">
        <v>15</v>
      </c>
      <c r="D76" s="15">
        <f t="shared" si="9"/>
        <v>0</v>
      </c>
      <c r="E76" s="33">
        <f t="shared" si="10"/>
        <v>-15</v>
      </c>
      <c r="F76" s="15">
        <v>1</v>
      </c>
      <c r="G76" s="15"/>
      <c r="H76" s="33">
        <f t="shared" si="11"/>
        <v>-1</v>
      </c>
      <c r="I76" s="15">
        <v>1</v>
      </c>
      <c r="J76" s="15"/>
      <c r="K76" s="33">
        <f t="shared" si="12"/>
        <v>-1</v>
      </c>
      <c r="L76" s="15">
        <v>9</v>
      </c>
      <c r="M76" s="15"/>
      <c r="N76" s="33">
        <f t="shared" si="13"/>
        <v>-9</v>
      </c>
      <c r="O76" s="15">
        <v>4</v>
      </c>
      <c r="P76" s="15"/>
      <c r="Q76" s="33">
        <f t="shared" si="14"/>
        <v>-4</v>
      </c>
      <c r="R76" s="15">
        <v>0</v>
      </c>
      <c r="S76" s="15"/>
      <c r="T76" s="33">
        <f t="shared" si="15"/>
        <v>0</v>
      </c>
      <c r="U76" s="15">
        <v>0</v>
      </c>
      <c r="V76" s="15"/>
      <c r="W76" s="33">
        <f t="shared" si="16"/>
        <v>0</v>
      </c>
    </row>
    <row r="77" spans="1:23">
      <c r="A77" s="52" t="s">
        <v>16</v>
      </c>
      <c r="B77" s="53"/>
      <c r="C77" s="10">
        <f>SUM(C75+C70+C67+C63+C60+C55+C45+C40+C38+C33+C30+C26+C22+C18+C16+C14+C4)</f>
        <v>601</v>
      </c>
      <c r="D77" s="10">
        <f>SUM(D75+D70+D67+D63+D60+D55+D45+D40+D38+D33+D30+D26+D22+D18+D16+D14+D4)</f>
        <v>726</v>
      </c>
      <c r="E77" s="10">
        <f>D77-C77</f>
        <v>125</v>
      </c>
      <c r="F77" s="10">
        <f>SUM(F75+F70+F67+F63+F60+F55+F45+F40+F38+F33+F30+F26+F22+F18+F16+F14+F4)</f>
        <v>109</v>
      </c>
      <c r="G77" s="10">
        <f>SUM(G75+G70+G67+G63+G60+G55+G45+G40+G38+G33+G30+G26+G22+G18+G16+G14+G4)</f>
        <v>97</v>
      </c>
      <c r="H77" s="10">
        <f>G77-F77</f>
        <v>-12</v>
      </c>
      <c r="I77" s="10">
        <f>SUM(I75+I70+I67+I63+I60+I55+I45+I40+I38+I33+I30+I26+I22+I18+I16+I14+I4)</f>
        <v>195</v>
      </c>
      <c r="J77" s="10">
        <f>SUM(J75+J70+J67+J63+J60+J55+J45+J40+J38+J33+J30+J26+J22+J18+J16+J14+J4)</f>
        <v>206</v>
      </c>
      <c r="K77" s="10">
        <f>J77-I77</f>
        <v>11</v>
      </c>
      <c r="L77" s="10">
        <f>SUM(L75+L70+L67+L63+L60+L55+L45+L40+L38+L33+L30+L26+L22+L18+L16+L14+L4)</f>
        <v>128</v>
      </c>
      <c r="M77" s="10">
        <f>SUM(M75+M70+M67+M63+M60+M55+M45+M40+M38+M33+M30+M26+M22+M18+M16+M14+M4)</f>
        <v>100</v>
      </c>
      <c r="N77" s="10">
        <f>M77-L77</f>
        <v>-28</v>
      </c>
      <c r="O77" s="10">
        <f>SUM(O75+O70+O67+O63+O60+O55+O45+O40+O38+O33+O30+O26+O22+O18+O16+O14+O4)</f>
        <v>99</v>
      </c>
      <c r="P77" s="10">
        <f>SUM(P75+P70+P67+P63+P60+P55+P45+P40+P38+P33+P30+P26+P22+P18+P16+P14+P4)</f>
        <v>133</v>
      </c>
      <c r="Q77" s="10">
        <f>P77-O77</f>
        <v>34</v>
      </c>
      <c r="R77" s="10">
        <f>SUM(R75+R70+R67+R63+R60+R55+R45+R40+R38+R33+R30+R26+R22+R18+R16+R14+R4)</f>
        <v>40</v>
      </c>
      <c r="S77" s="10">
        <f>SUM(S75+S70+S67+S63+S60+S55+S45+S40+S38+S33+S30+S26+S22+S18+S16+S14+S4)</f>
        <v>125</v>
      </c>
      <c r="T77" s="10">
        <f>S77-R77</f>
        <v>85</v>
      </c>
      <c r="U77" s="10">
        <f>SUM(U75+U70+U67+U63+U60+U55+U45+U40+U38+U33+U30+U26+U22+U18+U16+U14+U4)</f>
        <v>30</v>
      </c>
      <c r="V77" s="10">
        <f>SUM(V75+V70+V67+V63+V60+V55+V45+V40+V38+V33+V30+V26+V22+V18+V16+V14+V4)</f>
        <v>65</v>
      </c>
      <c r="W77" s="10">
        <f>V77-U77</f>
        <v>35</v>
      </c>
    </row>
  </sheetData>
  <mergeCells count="28">
    <mergeCell ref="A70:B70"/>
    <mergeCell ref="A75:B75"/>
    <mergeCell ref="A77:B77"/>
    <mergeCell ref="A45:B45"/>
    <mergeCell ref="A55:B55"/>
    <mergeCell ref="A60:B60"/>
    <mergeCell ref="A63:B63"/>
    <mergeCell ref="A67:B67"/>
    <mergeCell ref="A26:B26"/>
    <mergeCell ref="A30:B30"/>
    <mergeCell ref="A33:B33"/>
    <mergeCell ref="A38:B38"/>
    <mergeCell ref="A40:B40"/>
    <mergeCell ref="A4:B4"/>
    <mergeCell ref="A14:B14"/>
    <mergeCell ref="A16:B16"/>
    <mergeCell ref="A18:B18"/>
    <mergeCell ref="A22:B22"/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tabSelected="1" topLeftCell="A7" workbookViewId="0">
      <selection activeCell="G3" sqref="G3"/>
    </sheetView>
  </sheetViews>
  <sheetFormatPr defaultRowHeight="15"/>
  <cols>
    <col min="1" max="1" width="8.140625" style="35" customWidth="1"/>
    <col min="2" max="2" width="47.42578125" customWidth="1"/>
    <col min="3" max="14" width="5" style="23" customWidth="1"/>
  </cols>
  <sheetData>
    <row r="1" spans="1:14">
      <c r="A1" s="39" t="s">
        <v>228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>
      <c r="A2" s="41" t="s">
        <v>17</v>
      </c>
      <c r="B2" s="42" t="s">
        <v>18</v>
      </c>
      <c r="C2" s="40" t="s">
        <v>177</v>
      </c>
      <c r="D2" s="40"/>
      <c r="E2" s="40"/>
      <c r="F2" s="40" t="s">
        <v>178</v>
      </c>
      <c r="G2" s="40"/>
      <c r="H2" s="40"/>
      <c r="I2" s="40" t="s">
        <v>179</v>
      </c>
      <c r="J2" s="40"/>
      <c r="K2" s="40"/>
      <c r="L2" s="40" t="s">
        <v>180</v>
      </c>
      <c r="M2" s="40"/>
      <c r="N2" s="40"/>
    </row>
    <row r="3" spans="1:14" ht="199.5" customHeight="1">
      <c r="A3" s="41"/>
      <c r="B3" s="43"/>
      <c r="C3" s="16" t="s">
        <v>184</v>
      </c>
      <c r="D3" s="9" t="s">
        <v>229</v>
      </c>
      <c r="E3" s="17" t="s">
        <v>186</v>
      </c>
      <c r="F3" s="16" t="s">
        <v>184</v>
      </c>
      <c r="G3" s="9" t="s">
        <v>171</v>
      </c>
      <c r="H3" s="17" t="s">
        <v>186</v>
      </c>
      <c r="I3" s="16" t="s">
        <v>184</v>
      </c>
      <c r="J3" s="9" t="s">
        <v>172</v>
      </c>
      <c r="K3" s="17" t="s">
        <v>186</v>
      </c>
      <c r="L3" s="16" t="s">
        <v>184</v>
      </c>
      <c r="M3" s="9" t="s">
        <v>173</v>
      </c>
      <c r="N3" s="17" t="s">
        <v>186</v>
      </c>
    </row>
    <row r="4" spans="1:14" s="24" customFormat="1">
      <c r="A4" s="50" t="s">
        <v>3</v>
      </c>
      <c r="B4" s="51"/>
      <c r="C4" s="19">
        <v>24</v>
      </c>
      <c r="D4" s="19">
        <f>G4+J4+M4</f>
        <v>25</v>
      </c>
      <c r="E4" s="19">
        <f>D4-C4</f>
        <v>1</v>
      </c>
      <c r="F4" s="19">
        <v>15</v>
      </c>
      <c r="G4" s="19">
        <f>SUM(G5)</f>
        <v>15</v>
      </c>
      <c r="H4" s="19">
        <f>G4-F4</f>
        <v>0</v>
      </c>
      <c r="I4" s="19">
        <v>9</v>
      </c>
      <c r="J4" s="19">
        <f>SUM(J5)</f>
        <v>10</v>
      </c>
      <c r="K4" s="19">
        <f>J4-I4</f>
        <v>1</v>
      </c>
      <c r="L4" s="19">
        <v>0</v>
      </c>
      <c r="M4" s="19"/>
      <c r="N4" s="19">
        <f>M4-L4</f>
        <v>0</v>
      </c>
    </row>
    <row r="5" spans="1:14">
      <c r="A5" s="34" t="s">
        <v>44</v>
      </c>
      <c r="B5" s="22" t="s">
        <v>41</v>
      </c>
      <c r="C5" s="6">
        <v>24</v>
      </c>
      <c r="D5" s="6">
        <f>G5+J5+M5</f>
        <v>25</v>
      </c>
      <c r="E5" s="18">
        <f>D5-C5</f>
        <v>1</v>
      </c>
      <c r="F5" s="6">
        <v>15</v>
      </c>
      <c r="G5" s="6">
        <v>15</v>
      </c>
      <c r="H5" s="18">
        <f>G5-F5</f>
        <v>0</v>
      </c>
      <c r="I5" s="6">
        <v>9</v>
      </c>
      <c r="J5" s="6">
        <v>10</v>
      </c>
      <c r="K5" s="18">
        <f>J5-I5</f>
        <v>1</v>
      </c>
      <c r="L5" s="6">
        <v>0</v>
      </c>
      <c r="M5" s="6"/>
      <c r="N5" s="18">
        <f>M5-L5</f>
        <v>0</v>
      </c>
    </row>
    <row r="6" spans="1:14" s="24" customFormat="1">
      <c r="A6" s="50" t="s">
        <v>4</v>
      </c>
      <c r="B6" s="51"/>
      <c r="C6" s="19">
        <v>9</v>
      </c>
      <c r="D6" s="19">
        <f>G6+J6+M6</f>
        <v>10</v>
      </c>
      <c r="E6" s="19">
        <f>D6-C6</f>
        <v>1</v>
      </c>
      <c r="F6" s="19">
        <v>9</v>
      </c>
      <c r="G6" s="19">
        <f>SUM(G7)</f>
        <v>10</v>
      </c>
      <c r="H6" s="19">
        <f>G6-F6</f>
        <v>1</v>
      </c>
      <c r="I6" s="19">
        <v>0</v>
      </c>
      <c r="J6" s="19"/>
      <c r="K6" s="19">
        <f>J6-I6</f>
        <v>0</v>
      </c>
      <c r="L6" s="19">
        <v>0</v>
      </c>
      <c r="M6" s="19"/>
      <c r="N6" s="19">
        <f>M6-L6</f>
        <v>0</v>
      </c>
    </row>
    <row r="7" spans="1:14">
      <c r="A7" s="34" t="s">
        <v>226</v>
      </c>
      <c r="B7" s="22" t="s">
        <v>55</v>
      </c>
      <c r="C7" s="6">
        <v>9</v>
      </c>
      <c r="D7" s="6">
        <f t="shared" ref="D7:D20" si="0">G7+J7+M7</f>
        <v>10</v>
      </c>
      <c r="E7" s="18">
        <f t="shared" ref="E7:E20" si="1">D7-C7</f>
        <v>1</v>
      </c>
      <c r="F7" s="6">
        <v>9</v>
      </c>
      <c r="G7" s="6">
        <v>10</v>
      </c>
      <c r="H7" s="18">
        <f t="shared" ref="H7:H20" si="2">G7-F7</f>
        <v>1</v>
      </c>
      <c r="I7" s="6">
        <v>0</v>
      </c>
      <c r="J7" s="6"/>
      <c r="K7" s="18">
        <f t="shared" ref="K7:K20" si="3">J7-I7</f>
        <v>0</v>
      </c>
      <c r="L7" s="6">
        <v>0</v>
      </c>
      <c r="M7" s="6"/>
      <c r="N7" s="18">
        <f t="shared" ref="N7:N20" si="4">M7-L7</f>
        <v>0</v>
      </c>
    </row>
    <row r="8" spans="1:14" s="24" customFormat="1">
      <c r="A8" s="50" t="s">
        <v>5</v>
      </c>
      <c r="B8" s="51"/>
      <c r="C8" s="19">
        <v>58</v>
      </c>
      <c r="D8" s="19">
        <f>G8+J8+M8</f>
        <v>66</v>
      </c>
      <c r="E8" s="19">
        <f>D8-C8</f>
        <v>8</v>
      </c>
      <c r="F8" s="19">
        <v>1</v>
      </c>
      <c r="G8" s="19">
        <f>SUM(F8)</f>
        <v>1</v>
      </c>
      <c r="H8" s="19">
        <f>G8-F8</f>
        <v>0</v>
      </c>
      <c r="I8" s="19">
        <v>57</v>
      </c>
      <c r="J8" s="19">
        <f>SUM(J9:J10)</f>
        <v>65</v>
      </c>
      <c r="K8" s="19">
        <f>J8-I8</f>
        <v>8</v>
      </c>
      <c r="L8" s="19">
        <v>0</v>
      </c>
      <c r="M8" s="19"/>
      <c r="N8" s="19">
        <f>M8-L8</f>
        <v>0</v>
      </c>
    </row>
    <row r="9" spans="1:14">
      <c r="A9" s="34">
        <v>37720</v>
      </c>
      <c r="B9" s="22" t="s">
        <v>63</v>
      </c>
      <c r="C9" s="6">
        <v>52</v>
      </c>
      <c r="D9" s="6">
        <f t="shared" si="0"/>
        <v>60</v>
      </c>
      <c r="E9" s="18">
        <f t="shared" si="1"/>
        <v>8</v>
      </c>
      <c r="F9" s="6">
        <v>0</v>
      </c>
      <c r="G9" s="6">
        <f t="shared" ref="G9:G10" si="5">SUM(F9)</f>
        <v>0</v>
      </c>
      <c r="H9" s="18">
        <f t="shared" si="2"/>
        <v>0</v>
      </c>
      <c r="I9" s="6">
        <v>52</v>
      </c>
      <c r="J9" s="6">
        <v>60</v>
      </c>
      <c r="K9" s="18">
        <f t="shared" si="3"/>
        <v>8</v>
      </c>
      <c r="L9" s="6">
        <v>0</v>
      </c>
      <c r="M9" s="6"/>
      <c r="N9" s="18">
        <f t="shared" si="4"/>
        <v>0</v>
      </c>
    </row>
    <row r="10" spans="1:14">
      <c r="A10" s="34" t="s">
        <v>44</v>
      </c>
      <c r="B10" s="22" t="s">
        <v>41</v>
      </c>
      <c r="C10" s="6">
        <v>6</v>
      </c>
      <c r="D10" s="6">
        <f t="shared" si="0"/>
        <v>6</v>
      </c>
      <c r="E10" s="18">
        <f t="shared" si="1"/>
        <v>0</v>
      </c>
      <c r="F10" s="6">
        <v>1</v>
      </c>
      <c r="G10" s="6">
        <f t="shared" si="5"/>
        <v>1</v>
      </c>
      <c r="H10" s="18">
        <f t="shared" si="2"/>
        <v>0</v>
      </c>
      <c r="I10" s="6">
        <v>5</v>
      </c>
      <c r="J10" s="6">
        <v>5</v>
      </c>
      <c r="K10" s="18">
        <f t="shared" si="3"/>
        <v>0</v>
      </c>
      <c r="L10" s="6">
        <v>0</v>
      </c>
      <c r="M10" s="6"/>
      <c r="N10" s="18">
        <f t="shared" si="4"/>
        <v>0</v>
      </c>
    </row>
    <row r="11" spans="1:14" s="24" customFormat="1">
      <c r="A11" s="50" t="s">
        <v>8</v>
      </c>
      <c r="B11" s="51"/>
      <c r="C11" s="19">
        <v>9</v>
      </c>
      <c r="D11" s="19">
        <f>G11+J11+M11</f>
        <v>10</v>
      </c>
      <c r="E11" s="19">
        <f>D11-C11</f>
        <v>1</v>
      </c>
      <c r="F11" s="19">
        <v>0</v>
      </c>
      <c r="G11" s="19"/>
      <c r="H11" s="19">
        <f>G11-F11</f>
        <v>0</v>
      </c>
      <c r="I11" s="19">
        <v>9</v>
      </c>
      <c r="J11" s="19">
        <f>SUM(J12)</f>
        <v>10</v>
      </c>
      <c r="K11" s="19">
        <f>J11-I11</f>
        <v>1</v>
      </c>
      <c r="L11" s="19">
        <v>0</v>
      </c>
      <c r="M11" s="19"/>
      <c r="N11" s="19">
        <f>M11-L11</f>
        <v>0</v>
      </c>
    </row>
    <row r="12" spans="1:14">
      <c r="A12" s="34" t="s">
        <v>51</v>
      </c>
      <c r="B12" s="22" t="s">
        <v>91</v>
      </c>
      <c r="C12" s="6">
        <v>9</v>
      </c>
      <c r="D12" s="6">
        <f t="shared" si="0"/>
        <v>10</v>
      </c>
      <c r="E12" s="18">
        <f t="shared" si="1"/>
        <v>1</v>
      </c>
      <c r="F12" s="6">
        <v>0</v>
      </c>
      <c r="G12" s="6"/>
      <c r="H12" s="18">
        <f t="shared" si="2"/>
        <v>0</v>
      </c>
      <c r="I12" s="6">
        <v>9</v>
      </c>
      <c r="J12" s="6">
        <v>10</v>
      </c>
      <c r="K12" s="18">
        <f t="shared" si="3"/>
        <v>1</v>
      </c>
      <c r="L12" s="6">
        <v>0</v>
      </c>
      <c r="M12" s="6"/>
      <c r="N12" s="18">
        <f t="shared" si="4"/>
        <v>0</v>
      </c>
    </row>
    <row r="13" spans="1:14" s="24" customFormat="1">
      <c r="A13" s="50" t="s">
        <v>188</v>
      </c>
      <c r="B13" s="51"/>
      <c r="C13" s="19">
        <v>8</v>
      </c>
      <c r="D13" s="19">
        <f>G13+J13+M13</f>
        <v>9</v>
      </c>
      <c r="E13" s="19">
        <f>D13-C13</f>
        <v>1</v>
      </c>
      <c r="F13" s="19">
        <v>8</v>
      </c>
      <c r="G13" s="19">
        <f>SUM(G14)</f>
        <v>9</v>
      </c>
      <c r="H13" s="19">
        <f>G13-F13</f>
        <v>1</v>
      </c>
      <c r="I13" s="19">
        <v>0</v>
      </c>
      <c r="J13" s="19"/>
      <c r="K13" s="19">
        <f>J13-I13</f>
        <v>0</v>
      </c>
      <c r="L13" s="19">
        <v>0</v>
      </c>
      <c r="M13" s="19"/>
      <c r="N13" s="19">
        <f>M13-L13</f>
        <v>0</v>
      </c>
    </row>
    <row r="14" spans="1:14">
      <c r="A14" s="34" t="s">
        <v>196</v>
      </c>
      <c r="B14" s="22" t="s">
        <v>195</v>
      </c>
      <c r="C14" s="6">
        <v>8</v>
      </c>
      <c r="D14" s="6">
        <f t="shared" si="0"/>
        <v>9</v>
      </c>
      <c r="E14" s="18">
        <f t="shared" si="1"/>
        <v>1</v>
      </c>
      <c r="F14" s="6">
        <v>8</v>
      </c>
      <c r="G14" s="6">
        <v>9</v>
      </c>
      <c r="H14" s="18">
        <f t="shared" si="2"/>
        <v>1</v>
      </c>
      <c r="I14" s="6">
        <v>0</v>
      </c>
      <c r="J14" s="6"/>
      <c r="K14" s="18">
        <f t="shared" si="3"/>
        <v>0</v>
      </c>
      <c r="L14" s="6">
        <v>0</v>
      </c>
      <c r="M14" s="6"/>
      <c r="N14" s="18">
        <f t="shared" si="4"/>
        <v>0</v>
      </c>
    </row>
    <row r="15" spans="1:14" s="24" customFormat="1">
      <c r="A15" s="50" t="s">
        <v>13</v>
      </c>
      <c r="B15" s="51"/>
      <c r="C15" s="19">
        <v>10</v>
      </c>
      <c r="D15" s="19">
        <f>G15+J15+M15</f>
        <v>10</v>
      </c>
      <c r="E15" s="19">
        <f>D15-C15</f>
        <v>0</v>
      </c>
      <c r="F15" s="19">
        <v>10</v>
      </c>
      <c r="G15" s="19">
        <f>SUM(G16)</f>
        <v>10</v>
      </c>
      <c r="H15" s="19">
        <f>G15-F15</f>
        <v>0</v>
      </c>
      <c r="I15" s="19">
        <v>0</v>
      </c>
      <c r="J15" s="19"/>
      <c r="K15" s="19">
        <f>J15-I15</f>
        <v>0</v>
      </c>
      <c r="L15" s="19">
        <v>0</v>
      </c>
      <c r="M15" s="19"/>
      <c r="N15" s="19">
        <f>M15-L15</f>
        <v>0</v>
      </c>
    </row>
    <row r="16" spans="1:14">
      <c r="A16" s="34">
        <v>37714</v>
      </c>
      <c r="B16" s="22" t="s">
        <v>143</v>
      </c>
      <c r="C16" s="6">
        <v>10</v>
      </c>
      <c r="D16" s="6">
        <f t="shared" si="0"/>
        <v>10</v>
      </c>
      <c r="E16" s="18">
        <f t="shared" si="1"/>
        <v>0</v>
      </c>
      <c r="F16" s="6">
        <v>10</v>
      </c>
      <c r="G16" s="6">
        <v>10</v>
      </c>
      <c r="H16" s="18">
        <f t="shared" si="2"/>
        <v>0</v>
      </c>
      <c r="I16" s="6">
        <v>0</v>
      </c>
      <c r="J16" s="6"/>
      <c r="K16" s="18">
        <f t="shared" si="3"/>
        <v>0</v>
      </c>
      <c r="L16" s="6">
        <v>0</v>
      </c>
      <c r="M16" s="6"/>
      <c r="N16" s="18">
        <f t="shared" si="4"/>
        <v>0</v>
      </c>
    </row>
    <row r="17" spans="1:14" s="24" customFormat="1">
      <c r="A17" s="50" t="s">
        <v>14</v>
      </c>
      <c r="B17" s="51"/>
      <c r="C17" s="19">
        <v>56</v>
      </c>
      <c r="D17" s="19">
        <f>G17+J17+M17</f>
        <v>60</v>
      </c>
      <c r="E17" s="19">
        <f>D17-C17</f>
        <v>4</v>
      </c>
      <c r="F17" s="19">
        <v>29</v>
      </c>
      <c r="G17" s="19">
        <f>SUM(G18:G20)</f>
        <v>30</v>
      </c>
      <c r="H17" s="19">
        <f>G17-F17</f>
        <v>1</v>
      </c>
      <c r="I17" s="19">
        <v>25</v>
      </c>
      <c r="J17" s="19">
        <f>SUM(J18:J20)</f>
        <v>30</v>
      </c>
      <c r="K17" s="19">
        <f>J17-I17</f>
        <v>5</v>
      </c>
      <c r="L17" s="19">
        <v>2</v>
      </c>
      <c r="M17" s="19"/>
      <c r="N17" s="19">
        <f>M17-L17</f>
        <v>-2</v>
      </c>
    </row>
    <row r="18" spans="1:14">
      <c r="A18" s="34" t="s">
        <v>227</v>
      </c>
      <c r="B18" s="22" t="s">
        <v>152</v>
      </c>
      <c r="C18" s="6">
        <v>19</v>
      </c>
      <c r="D18" s="6">
        <f t="shared" si="0"/>
        <v>20</v>
      </c>
      <c r="E18" s="18">
        <f t="shared" si="1"/>
        <v>1</v>
      </c>
      <c r="F18" s="6">
        <v>10</v>
      </c>
      <c r="G18" s="6">
        <v>10</v>
      </c>
      <c r="H18" s="18">
        <f t="shared" si="2"/>
        <v>0</v>
      </c>
      <c r="I18" s="6">
        <v>9</v>
      </c>
      <c r="J18" s="6">
        <v>10</v>
      </c>
      <c r="K18" s="18">
        <f t="shared" si="3"/>
        <v>1</v>
      </c>
      <c r="L18" s="6">
        <v>0</v>
      </c>
      <c r="M18" s="6"/>
      <c r="N18" s="18">
        <f t="shared" si="4"/>
        <v>0</v>
      </c>
    </row>
    <row r="19" spans="1:14">
      <c r="A19" s="34" t="s">
        <v>163</v>
      </c>
      <c r="B19" s="22" t="s">
        <v>164</v>
      </c>
      <c r="C19" s="6">
        <v>25</v>
      </c>
      <c r="D19" s="6">
        <f t="shared" si="0"/>
        <v>23</v>
      </c>
      <c r="E19" s="18">
        <f t="shared" si="1"/>
        <v>-2</v>
      </c>
      <c r="F19" s="6">
        <v>12</v>
      </c>
      <c r="G19" s="6">
        <v>11</v>
      </c>
      <c r="H19" s="18">
        <f t="shared" si="2"/>
        <v>-1</v>
      </c>
      <c r="I19" s="6">
        <v>11</v>
      </c>
      <c r="J19" s="6">
        <v>12</v>
      </c>
      <c r="K19" s="18">
        <f t="shared" si="3"/>
        <v>1</v>
      </c>
      <c r="L19" s="6">
        <v>2</v>
      </c>
      <c r="M19" s="6"/>
      <c r="N19" s="18">
        <f t="shared" si="4"/>
        <v>-2</v>
      </c>
    </row>
    <row r="20" spans="1:14">
      <c r="A20" s="34" t="s">
        <v>165</v>
      </c>
      <c r="B20" s="22" t="s">
        <v>166</v>
      </c>
      <c r="C20" s="6">
        <v>12</v>
      </c>
      <c r="D20" s="6">
        <f t="shared" si="0"/>
        <v>17</v>
      </c>
      <c r="E20" s="18">
        <f t="shared" si="1"/>
        <v>5</v>
      </c>
      <c r="F20" s="6">
        <v>7</v>
      </c>
      <c r="G20" s="6">
        <v>9</v>
      </c>
      <c r="H20" s="18">
        <f t="shared" si="2"/>
        <v>2</v>
      </c>
      <c r="I20" s="6">
        <v>5</v>
      </c>
      <c r="J20" s="6">
        <v>8</v>
      </c>
      <c r="K20" s="18">
        <f t="shared" si="3"/>
        <v>3</v>
      </c>
      <c r="L20" s="6">
        <v>0</v>
      </c>
      <c r="M20" s="6"/>
      <c r="N20" s="18">
        <f t="shared" si="4"/>
        <v>0</v>
      </c>
    </row>
    <row r="21" spans="1:14" s="24" customFormat="1">
      <c r="A21" s="52" t="s">
        <v>16</v>
      </c>
      <c r="B21" s="53"/>
      <c r="C21" s="19">
        <f>SUM(C17+C15+C13+C11+C8+C6+C4)</f>
        <v>174</v>
      </c>
      <c r="D21" s="19">
        <f>SUM(D17+D15+D13+D11+D8+D6+D4)</f>
        <v>190</v>
      </c>
      <c r="E21" s="19">
        <f>D21-C21</f>
        <v>16</v>
      </c>
      <c r="F21" s="19">
        <f>SUM(F17+F15+F13+F11+F8+F6+F4)</f>
        <v>72</v>
      </c>
      <c r="G21" s="19">
        <f>SUM(G17+G15+G13+G11+G8+G6+G4)</f>
        <v>75</v>
      </c>
      <c r="H21" s="19">
        <f>G21-F21</f>
        <v>3</v>
      </c>
      <c r="I21" s="19">
        <f>SUM(I17+I15+I13+I11+I8+I6+I4)</f>
        <v>100</v>
      </c>
      <c r="J21" s="19">
        <f>SUM(J17+J15+J13+J11+J8+J6+J4)</f>
        <v>115</v>
      </c>
      <c r="K21" s="19">
        <f>J21-I21</f>
        <v>15</v>
      </c>
      <c r="L21" s="19">
        <f>SUM(L17+L15+L13+L11+L8+L6+L4)</f>
        <v>2</v>
      </c>
      <c r="M21" s="19">
        <f>SUM(M17+M15+M13+M11+M8+M6+M4)</f>
        <v>0</v>
      </c>
      <c r="N21" s="19">
        <f>M21-L21</f>
        <v>-2</v>
      </c>
    </row>
  </sheetData>
  <mergeCells count="15">
    <mergeCell ref="A2:A3"/>
    <mergeCell ref="B2:B3"/>
    <mergeCell ref="A1:N1"/>
    <mergeCell ref="C2:E2"/>
    <mergeCell ref="F2:H2"/>
    <mergeCell ref="I2:K2"/>
    <mergeCell ref="L2:N2"/>
    <mergeCell ref="A8:B8"/>
    <mergeCell ref="A6:B6"/>
    <mergeCell ref="A4:B4"/>
    <mergeCell ref="A21:B21"/>
    <mergeCell ref="A17:B17"/>
    <mergeCell ref="A15:B15"/>
    <mergeCell ref="A13:B13"/>
    <mergeCell ref="A11:B1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рф</vt:lpstr>
      <vt:lpstr>зо</vt:lpstr>
      <vt:lpstr>рся</vt:lpstr>
      <vt:lpstr>оз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dcterms:created xsi:type="dcterms:W3CDTF">2018-03-26T02:47:11Z</dcterms:created>
  <dcterms:modified xsi:type="dcterms:W3CDTF">2018-03-27T06:18:13Z</dcterms:modified>
</cp:coreProperties>
</file>